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260" tabRatio="268" activeTab="1"/>
  </bookViews>
  <sheets>
    <sheet name="依頼書" sheetId="1" r:id="rId1"/>
    <sheet name="高知県" sheetId="2" r:id="rId2"/>
    <sheet name="配布部数合計表" sheetId="3" r:id="rId3"/>
  </sheets>
  <definedNames>
    <definedName name="_xlnm.Print_Area" localSheetId="1">'高知県'!$A$1:$S$221</definedName>
  </definedNames>
  <calcPr fullCalcOnLoad="1"/>
</workbook>
</file>

<file path=xl/comments2.xml><?xml version="1.0" encoding="utf-8"?>
<comments xmlns="http://schemas.openxmlformats.org/spreadsheetml/2006/main">
  <authors>
    <author>okoshi</author>
    <author>馬越</author>
  </authors>
  <commentList>
    <comment ref="Q27" authorId="0">
      <text>
        <r>
          <rPr>
            <sz val="9"/>
            <rFont val="ＭＳ Ｐゴシック"/>
            <family val="3"/>
          </rPr>
          <t xml:space="preserve">宮内、美濃部、筒井に分割統合
</t>
        </r>
      </text>
    </comment>
    <comment ref="Q197" authorId="0">
      <text>
        <r>
          <rPr>
            <b/>
            <sz val="9"/>
            <rFont val="ＭＳ Ｐゴシック"/>
            <family val="3"/>
          </rPr>
          <t>名称変更
「大方東→大方」</t>
        </r>
        <r>
          <rPr>
            <sz val="9"/>
            <rFont val="ＭＳ Ｐゴシック"/>
            <family val="3"/>
          </rPr>
          <t xml:space="preserve">
</t>
        </r>
      </text>
    </comment>
    <comment ref="Q159" authorId="0">
      <text>
        <r>
          <rPr>
            <b/>
            <sz val="9"/>
            <rFont val="ＭＳ Ｐゴシック"/>
            <family val="3"/>
          </rPr>
          <t>名称変更
「大間→須崎金山」</t>
        </r>
        <r>
          <rPr>
            <sz val="9"/>
            <rFont val="ＭＳ Ｐゴシック"/>
            <family val="3"/>
          </rPr>
          <t xml:space="preserve">
</t>
        </r>
      </text>
    </comment>
    <comment ref="Q67" authorId="0">
      <text>
        <r>
          <rPr>
            <b/>
            <sz val="9"/>
            <rFont val="ＭＳ Ｐゴシック"/>
            <family val="3"/>
          </rPr>
          <t>名称変更
「南国絵鍵→南国北村」</t>
        </r>
        <r>
          <rPr>
            <sz val="9"/>
            <rFont val="ＭＳ Ｐゴシック"/>
            <family val="3"/>
          </rPr>
          <t xml:space="preserve">
</t>
        </r>
      </text>
    </comment>
    <comment ref="Q66" authorId="0">
      <text>
        <r>
          <rPr>
            <sz val="9"/>
            <rFont val="ＭＳ Ｐゴシック"/>
            <family val="3"/>
          </rPr>
          <t xml:space="preserve">名称変更
「潮見乙→潮見台乙」
</t>
        </r>
      </text>
    </comment>
    <comment ref="Q51" authorId="0">
      <text>
        <r>
          <rPr>
            <b/>
            <sz val="9"/>
            <rFont val="ＭＳ Ｐゴシック"/>
            <family val="3"/>
          </rPr>
          <t>名称変更
「潮見甲→潮見台甲」</t>
        </r>
      </text>
    </comment>
    <comment ref="Q34" authorId="1">
      <text>
        <r>
          <rPr>
            <b/>
            <sz val="9"/>
            <rFont val="MS P ゴシック"/>
            <family val="3"/>
          </rPr>
          <t>2024.4～田中・一宮へ分割東郷</t>
        </r>
      </text>
    </comment>
    <comment ref="Q32" authorId="1">
      <text>
        <r>
          <rPr>
            <b/>
            <sz val="9"/>
            <rFont val="MS P ゴシック"/>
            <family val="3"/>
          </rPr>
          <t>2024.4～旧上久保
名称を高新にそろえる</t>
        </r>
      </text>
    </comment>
    <comment ref="Q131" authorId="1">
      <text>
        <r>
          <rPr>
            <b/>
            <sz val="9"/>
            <rFont val="MS P ゴシック"/>
            <family val="3"/>
          </rPr>
          <t>2024.4～
上八川へ
高新にそろえる</t>
        </r>
      </text>
    </comment>
    <comment ref="Q210" authorId="1">
      <text>
        <r>
          <rPr>
            <b/>
            <sz val="9"/>
            <rFont val="MS P ゴシック"/>
            <family val="3"/>
          </rPr>
          <t>2024.4～
清水山本・下の加江へ分割統合</t>
        </r>
      </text>
    </comment>
    <comment ref="Q108" authorId="0">
      <text>
        <r>
          <rPr>
            <b/>
            <sz val="9"/>
            <rFont val="ＭＳ Ｐゴシック"/>
            <family val="3"/>
          </rPr>
          <t>地蔵寺統合に伴い
「田井→れいほく」に店名変更</t>
        </r>
        <r>
          <rPr>
            <sz val="9"/>
            <rFont val="ＭＳ Ｐゴシック"/>
            <family val="3"/>
          </rPr>
          <t xml:space="preserve">
</t>
        </r>
      </text>
    </comment>
    <comment ref="Q109" authorId="0">
      <text>
        <r>
          <rPr>
            <b/>
            <sz val="9"/>
            <rFont val="ＭＳ Ｐゴシック"/>
            <family val="3"/>
          </rPr>
          <t>廃店に伴い「れいほく」に統合</t>
        </r>
      </text>
    </comment>
  </commentList>
</comments>
</file>

<file path=xl/sharedStrings.xml><?xml version="1.0" encoding="utf-8"?>
<sst xmlns="http://schemas.openxmlformats.org/spreadsheetml/2006/main" count="784" uniqueCount="383">
  <si>
    <t>産経新聞</t>
  </si>
  <si>
    <t xml:space="preserve"> </t>
  </si>
  <si>
    <t>折込指定日</t>
  </si>
  <si>
    <t>折込総数</t>
  </si>
  <si>
    <t>ｻｲｽﾞ</t>
  </si>
  <si>
    <t>広告主名(ﾁﾗｼの表記の名称)</t>
  </si>
  <si>
    <t>朝日新聞</t>
  </si>
  <si>
    <t>毎日新聞</t>
  </si>
  <si>
    <t>読売新聞</t>
  </si>
  <si>
    <t>日経新聞</t>
  </si>
  <si>
    <t>小計</t>
  </si>
  <si>
    <t>ページ計</t>
  </si>
  <si>
    <t>小計</t>
  </si>
  <si>
    <t>小計</t>
  </si>
  <si>
    <t>販売店名</t>
  </si>
  <si>
    <t>部数</t>
  </si>
  <si>
    <t>合計</t>
  </si>
  <si>
    <t>市郡別</t>
  </si>
  <si>
    <t>搬入について</t>
  </si>
  <si>
    <t>販売店明細について</t>
  </si>
  <si>
    <t>折 込 依 頼 書</t>
  </si>
  <si>
    <t>※</t>
  </si>
  <si>
    <t>部分のみ入力してください。</t>
  </si>
  <si>
    <t>扱い(依頼)会社</t>
  </si>
  <si>
    <t>住所</t>
  </si>
  <si>
    <t>電話番号</t>
  </si>
  <si>
    <t>ＦＡＸ 番号</t>
  </si>
  <si>
    <t>ご担当者</t>
  </si>
  <si>
    <t>広告主</t>
  </si>
  <si>
    <t>タイトル</t>
  </si>
  <si>
    <t>折込日</t>
  </si>
  <si>
    <t>年</t>
  </si>
  <si>
    <t>月</t>
  </si>
  <si>
    <t>日</t>
  </si>
  <si>
    <t>サイズ</t>
  </si>
  <si>
    <t>折込広告取扱についてのお願い</t>
  </si>
  <si>
    <t>Ⅰ.</t>
  </si>
  <si>
    <t>「新聞折込広告取り扱い基準」に違反した広告は折込できません。広告制作の際ご確認ください。</t>
  </si>
  <si>
    <t>Ⅱ.</t>
  </si>
  <si>
    <t>各種券や折込チラシが商品などに替わるものや、各種団体発行の物については折込できないことがあります。</t>
  </si>
  <si>
    <t>事前にご確認下さい。</t>
  </si>
  <si>
    <t>Ⅲ.</t>
  </si>
  <si>
    <t>Ａ版、Ｂ版以外の変形物、及び、折りずれ、特に厚い紙、ハガキ大未満の紙などは扱っておりません。</t>
  </si>
  <si>
    <t>Ⅳ.</t>
  </si>
  <si>
    <t>天災、災害で配達不能の場合や、新聞作成の事故の場合、やむを得ず折込日の変更をさせて頂く事や折込</t>
  </si>
  <si>
    <t>不能になることがありますので、ご了承願います。</t>
  </si>
  <si>
    <t>Ⅴ.</t>
  </si>
  <si>
    <t>折込広告搬入後の中止及び変更は、作業が難しく、間違いが起きやすいのでご遠慮下さい。</t>
  </si>
  <si>
    <t>Ⅵ.</t>
  </si>
  <si>
    <t>新聞販売所では、細心の注意をはらって作業をするよう指導しておりますが、偶然のモレ、ダブりはご容赦くだ</t>
  </si>
  <si>
    <t>さい。</t>
  </si>
  <si>
    <t>Ⅶ.</t>
  </si>
  <si>
    <t>折込料の支払は、当社と契約のない場合前金となっていますのでよろしくお願いします。</t>
  </si>
  <si>
    <t>折込広告を搬入される際は、納品書、又はそれに代わるものを添付いただくようお願いします。</t>
  </si>
  <si>
    <t>半月以上先の折込や、当社締め切り時間以降の搬入はご遠慮願います。</t>
  </si>
  <si>
    <t>折込チラシは予備紙は必要ありません。申し込み枚数でお願いします。</t>
  </si>
  <si>
    <t>折込部数は各新聞社の発表部数となっています。</t>
  </si>
  <si>
    <t>新聞販売店の区域と行政区域とは一致していない販売店もあります。</t>
  </si>
  <si>
    <t>販売店内の区域指定は配達等の関係で確実な作業ができません。</t>
  </si>
  <si>
    <t>指定をされる場合はご希望通り折込が入らない場合もございますのでご了承願います。</t>
  </si>
  <si>
    <t>産経新聞</t>
  </si>
  <si>
    <t>ページ合計</t>
  </si>
  <si>
    <t>総合計</t>
  </si>
  <si>
    <t>タイトル</t>
  </si>
  <si>
    <t>依頼会社</t>
  </si>
  <si>
    <t>高知県　新聞折込広告部数 明細表①</t>
  </si>
  <si>
    <t>高知旧市内</t>
  </si>
  <si>
    <t>門田</t>
  </si>
  <si>
    <t>乾</t>
  </si>
  <si>
    <t>浜渦</t>
  </si>
  <si>
    <t>市原</t>
  </si>
  <si>
    <t>谷口</t>
  </si>
  <si>
    <t>畑中</t>
  </si>
  <si>
    <t>山崎</t>
  </si>
  <si>
    <t>山本</t>
  </si>
  <si>
    <t>門屋</t>
  </si>
  <si>
    <t>川村</t>
  </si>
  <si>
    <t>堀内</t>
  </si>
  <si>
    <t>近森</t>
  </si>
  <si>
    <t>田中</t>
  </si>
  <si>
    <t>安松</t>
  </si>
  <si>
    <t>宮内</t>
  </si>
  <si>
    <t>美濃部</t>
  </si>
  <si>
    <t>ｵﾘｺﾐ桜井</t>
  </si>
  <si>
    <t>一宮</t>
  </si>
  <si>
    <t>五台山</t>
  </si>
  <si>
    <t>高知新聞</t>
  </si>
  <si>
    <t>高知県　新聞折込広告部数 明細表②</t>
  </si>
  <si>
    <t>高知新市内</t>
  </si>
  <si>
    <t>三里</t>
  </si>
  <si>
    <t>大津</t>
  </si>
  <si>
    <t>介良</t>
  </si>
  <si>
    <t>横浜（合）</t>
  </si>
  <si>
    <t>鏡川口（合）</t>
  </si>
  <si>
    <t>菖蒲</t>
  </si>
  <si>
    <t>高知市合計</t>
  </si>
  <si>
    <t>南国市</t>
  </si>
  <si>
    <t>後免</t>
  </si>
  <si>
    <t>岡豊</t>
  </si>
  <si>
    <t>十市</t>
  </si>
  <si>
    <t>前浜</t>
  </si>
  <si>
    <t>香南市</t>
  </si>
  <si>
    <t>夜須（合）</t>
  </si>
  <si>
    <t>山北（合）</t>
  </si>
  <si>
    <t>野市（合）</t>
  </si>
  <si>
    <t>香美市</t>
  </si>
  <si>
    <t>香北</t>
  </si>
  <si>
    <t>大栃</t>
  </si>
  <si>
    <t>山田関田</t>
  </si>
  <si>
    <t>山田山本</t>
  </si>
  <si>
    <t>高知県　新聞折込広告部数 明細表③</t>
  </si>
  <si>
    <t>長岡郡</t>
  </si>
  <si>
    <t>本山（合）</t>
  </si>
  <si>
    <t>大豊町</t>
  </si>
  <si>
    <t>大杉(合）</t>
  </si>
  <si>
    <t>大田口(合)</t>
  </si>
  <si>
    <t>小計</t>
  </si>
  <si>
    <t>安芸市</t>
  </si>
  <si>
    <t>土佐郡</t>
  </si>
  <si>
    <t>土佐町</t>
  </si>
  <si>
    <t>土佐市</t>
  </si>
  <si>
    <t>高岡（合）</t>
  </si>
  <si>
    <t>宇佐（合）</t>
  </si>
  <si>
    <t>安芸郡</t>
  </si>
  <si>
    <t>田野（合）</t>
  </si>
  <si>
    <t>奈半利（合）</t>
  </si>
  <si>
    <t>野友</t>
  </si>
  <si>
    <t>甲浦</t>
  </si>
  <si>
    <t>神谷</t>
  </si>
  <si>
    <t>枝川（合）</t>
  </si>
  <si>
    <t>下八川(合)</t>
  </si>
  <si>
    <t>上八川(合)</t>
  </si>
  <si>
    <t>高知県　新聞折込広告部数 明細表④</t>
  </si>
  <si>
    <t>池川（合）</t>
  </si>
  <si>
    <t>吾川（合）</t>
  </si>
  <si>
    <t>別府（合）</t>
  </si>
  <si>
    <t>芳原（合）</t>
  </si>
  <si>
    <t>春野南(合)</t>
  </si>
  <si>
    <t>吾川郡合計</t>
  </si>
  <si>
    <t>吾川郡</t>
  </si>
  <si>
    <t>室戸市</t>
  </si>
  <si>
    <t>室戸（合）</t>
  </si>
  <si>
    <t>吉良川（合）</t>
  </si>
  <si>
    <t>羽根（合）</t>
  </si>
  <si>
    <t>津呂（合）</t>
  </si>
  <si>
    <t>佐喜浜（合）</t>
  </si>
  <si>
    <t>須崎市</t>
  </si>
  <si>
    <t>須崎東（合）</t>
  </si>
  <si>
    <t>吾桑（合）</t>
  </si>
  <si>
    <t>佐川町</t>
  </si>
  <si>
    <t>日高（合）</t>
  </si>
  <si>
    <t>越知町</t>
  </si>
  <si>
    <t>越知（合）</t>
  </si>
  <si>
    <t>明治</t>
  </si>
  <si>
    <t>高知県　新聞折込広告部数 明細表⑤</t>
  </si>
  <si>
    <t>大野見（合）</t>
  </si>
  <si>
    <t>津野町</t>
  </si>
  <si>
    <t>梼原町</t>
  </si>
  <si>
    <t>梼原（合）</t>
  </si>
  <si>
    <t>四万十町</t>
  </si>
  <si>
    <t>南川口</t>
  </si>
  <si>
    <t>仁井田(合)</t>
  </si>
  <si>
    <t>東又</t>
  </si>
  <si>
    <t>松葉川(合)</t>
  </si>
  <si>
    <t>興津（合）</t>
  </si>
  <si>
    <t>高岡郡合計</t>
  </si>
  <si>
    <t>入野（合）</t>
  </si>
  <si>
    <t>幡多郡②</t>
  </si>
  <si>
    <t>大月（合）</t>
  </si>
  <si>
    <t>三原</t>
  </si>
  <si>
    <t>幡多郡①
黒潮町</t>
  </si>
  <si>
    <t>四万十市</t>
  </si>
  <si>
    <t>具同</t>
  </si>
  <si>
    <t>有岡</t>
  </si>
  <si>
    <t>江川崎（合）</t>
  </si>
  <si>
    <t>土佐清水市</t>
  </si>
  <si>
    <t>下の加江（合）</t>
  </si>
  <si>
    <t>宿毛市</t>
  </si>
  <si>
    <t>小筑紫（合）</t>
  </si>
  <si>
    <t>朝倉</t>
  </si>
  <si>
    <t>高知西部</t>
  </si>
  <si>
    <t>南国市</t>
  </si>
  <si>
    <t>野市</t>
  </si>
  <si>
    <t>山田町</t>
  </si>
  <si>
    <t>安芸市</t>
  </si>
  <si>
    <t>土佐市</t>
  </si>
  <si>
    <t>奈半利</t>
  </si>
  <si>
    <t>室戸市</t>
  </si>
  <si>
    <t>佐川町</t>
  </si>
  <si>
    <t>越知町</t>
  </si>
  <si>
    <t>須崎市</t>
  </si>
  <si>
    <t>梼原含む</t>
  </si>
  <si>
    <t>中土佐町</t>
  </si>
  <si>
    <t>梼原</t>
  </si>
  <si>
    <t>須崎に含む</t>
  </si>
  <si>
    <t>四万十市</t>
  </si>
  <si>
    <t>宿毛市</t>
  </si>
  <si>
    <t>＊折込地区は行政市区とは一致しない場合がありますのでご注意ください。</t>
  </si>
  <si>
    <t>浦ノ内</t>
  </si>
  <si>
    <t>旧春野町</t>
  </si>
  <si>
    <t>桟橋</t>
  </si>
  <si>
    <t>春野西（合）</t>
  </si>
  <si>
    <t>粟田</t>
  </si>
  <si>
    <t>オリコミ城北</t>
  </si>
  <si>
    <t>オリコミ本町</t>
  </si>
  <si>
    <t>長浜（合）</t>
  </si>
  <si>
    <t>長浜成岡（合）</t>
  </si>
  <si>
    <t>大豊重森(合)</t>
  </si>
  <si>
    <t>いの東(合)</t>
  </si>
  <si>
    <t>いの西(合)</t>
  </si>
  <si>
    <t>佐賀(合)</t>
  </si>
  <si>
    <t>清水山本(合)</t>
  </si>
  <si>
    <t>部数</t>
  </si>
  <si>
    <t>Ｂ２</t>
  </si>
  <si>
    <t>Ｂ１</t>
  </si>
  <si>
    <t>新　　聞　　オ　　リ　　コ　　ミ　　配　　布　　部　　数　　合　　計　　表</t>
  </si>
  <si>
    <t>広　告　主　名</t>
  </si>
  <si>
    <t>広　告　名</t>
  </si>
  <si>
    <t>折込日</t>
  </si>
  <si>
    <t>サイズ</t>
  </si>
  <si>
    <t>部数総計</t>
  </si>
  <si>
    <t>市　　区</t>
  </si>
  <si>
    <t>朝日</t>
  </si>
  <si>
    <t>毎日</t>
  </si>
  <si>
    <t>読売</t>
  </si>
  <si>
    <t>産経</t>
  </si>
  <si>
    <t>日経</t>
  </si>
  <si>
    <t>合計</t>
  </si>
  <si>
    <t>基本部数</t>
  </si>
  <si>
    <t>配布部数</t>
  </si>
  <si>
    <t>媒体</t>
  </si>
  <si>
    <t>区域</t>
  </si>
  <si>
    <t>単価（円）</t>
  </si>
  <si>
    <t>Ｂ４</t>
  </si>
  <si>
    <t>Ｂ４厚紙</t>
  </si>
  <si>
    <t>Ｂ３</t>
  </si>
  <si>
    <t>今回</t>
  </si>
  <si>
    <t>Ｂ１</t>
  </si>
  <si>
    <t>その他県下</t>
  </si>
  <si>
    <t>中央紙</t>
  </si>
  <si>
    <t>県下全域</t>
  </si>
  <si>
    <t>高知</t>
  </si>
  <si>
    <t>高知市</t>
  </si>
  <si>
    <t>南国市</t>
  </si>
  <si>
    <t>香南市</t>
  </si>
  <si>
    <t>香美市</t>
  </si>
  <si>
    <t>安芸市</t>
  </si>
  <si>
    <t>須崎市</t>
  </si>
  <si>
    <t>高岡郡</t>
  </si>
  <si>
    <t>幡多郡</t>
  </si>
  <si>
    <t>四万十市</t>
  </si>
  <si>
    <t>宿毛市</t>
  </si>
  <si>
    <t>高知新聞</t>
  </si>
  <si>
    <t>高知市・南国市</t>
  </si>
  <si>
    <t>Ａ３</t>
  </si>
  <si>
    <t>Ａ２</t>
  </si>
  <si>
    <t>中央紙小計</t>
  </si>
  <si>
    <t>総合計</t>
  </si>
  <si>
    <t>金額（円）</t>
  </si>
  <si>
    <t>日経新聞</t>
  </si>
  <si>
    <t>吾川郡
いの町</t>
  </si>
  <si>
    <t>吾川郡
仁淀川町</t>
  </si>
  <si>
    <t>配付数</t>
  </si>
  <si>
    <t>オリコミ江ノ口</t>
  </si>
  <si>
    <t>オリコミ潮江</t>
  </si>
  <si>
    <t>薊野</t>
  </si>
  <si>
    <t>春野町</t>
  </si>
  <si>
    <t>日高村</t>
  </si>
  <si>
    <t>久礼(合)</t>
  </si>
  <si>
    <t>窪川(合)</t>
  </si>
  <si>
    <t>大正</t>
  </si>
  <si>
    <t>十和（合）</t>
  </si>
  <si>
    <t>高岡郡①</t>
  </si>
  <si>
    <t>西部</t>
  </si>
  <si>
    <t>中央</t>
  </si>
  <si>
    <t>東部</t>
  </si>
  <si>
    <t>北部</t>
  </si>
  <si>
    <t>長浜</t>
  </si>
  <si>
    <t>北部</t>
  </si>
  <si>
    <t>東部</t>
  </si>
  <si>
    <t>旭</t>
  </si>
  <si>
    <t>株式会社　朝日オリコミ四国</t>
  </si>
  <si>
    <t>南国市北部</t>
  </si>
  <si>
    <t>南国市南部</t>
  </si>
  <si>
    <t>嶺北/本山</t>
  </si>
  <si>
    <t>土佐清水市</t>
  </si>
  <si>
    <t>旭</t>
  </si>
  <si>
    <t>澤村</t>
  </si>
  <si>
    <t>南国北（朝）</t>
  </si>
  <si>
    <t>伊野町</t>
  </si>
  <si>
    <t>北部</t>
  </si>
  <si>
    <t>佐賀</t>
  </si>
  <si>
    <t>井上（旧高見）</t>
  </si>
  <si>
    <t>東洋（合）</t>
  </si>
  <si>
    <t>中村野元</t>
  </si>
  <si>
    <t>中村松山</t>
  </si>
  <si>
    <t>中村細木（合）</t>
  </si>
  <si>
    <t>南部</t>
  </si>
  <si>
    <t>高知</t>
  </si>
  <si>
    <t>南国※</t>
  </si>
  <si>
    <t>みさと※</t>
  </si>
  <si>
    <t>中央</t>
  </si>
  <si>
    <t>甲浦（朝）</t>
  </si>
  <si>
    <t>甲浦（朝）</t>
  </si>
  <si>
    <t>甲浦</t>
  </si>
  <si>
    <t>※産経含む</t>
  </si>
  <si>
    <t>津呂</t>
  </si>
  <si>
    <t>南部※</t>
  </si>
  <si>
    <t>中央※</t>
  </si>
  <si>
    <t>山田堺</t>
  </si>
  <si>
    <t>和食(合）</t>
  </si>
  <si>
    <t>葉山</t>
  </si>
  <si>
    <t>東津野（合）</t>
  </si>
  <si>
    <t>名倉立田支所</t>
  </si>
  <si>
    <t>※上記金額は税別金額です。</t>
  </si>
  <si>
    <t>東部（朝）</t>
  </si>
  <si>
    <t>南国（朝）</t>
  </si>
  <si>
    <t>みさと（読）</t>
  </si>
  <si>
    <t>香南名倉（合）</t>
  </si>
  <si>
    <t>田野（高）</t>
  </si>
  <si>
    <t>安田（高）</t>
  </si>
  <si>
    <t>本山（高）</t>
  </si>
  <si>
    <t>津呂（高）</t>
  </si>
  <si>
    <t>吉良川（高）</t>
  </si>
  <si>
    <t>佐川（高）</t>
  </si>
  <si>
    <t>日高（高）</t>
  </si>
  <si>
    <t>佐川（高）</t>
  </si>
  <si>
    <t>中土佐（高）</t>
  </si>
  <si>
    <t>清水山本(高)</t>
  </si>
  <si>
    <t>清水浜口（高）</t>
  </si>
  <si>
    <t>安芸小松(高）</t>
  </si>
  <si>
    <t>安芸影山(高）</t>
  </si>
  <si>
    <t>安芸足達(高）</t>
  </si>
  <si>
    <t>土佐市（高）</t>
  </si>
  <si>
    <t>筒井(合）</t>
  </si>
  <si>
    <t>香宗（合）</t>
  </si>
  <si>
    <t>地蔵寺（合）</t>
  </si>
  <si>
    <t>安田(合）</t>
  </si>
  <si>
    <t>馬路(合）</t>
  </si>
  <si>
    <t>安芸小松(合）</t>
  </si>
  <si>
    <t>安芸影山(合）</t>
  </si>
  <si>
    <t>安芸足達(合）</t>
  </si>
  <si>
    <t>佐川(合）</t>
  </si>
  <si>
    <t>斗賀野(合）</t>
  </si>
  <si>
    <t>春野</t>
  </si>
  <si>
    <t>甲浦(合）</t>
  </si>
  <si>
    <t>長浜(朝)</t>
  </si>
  <si>
    <t>高須(朝)</t>
  </si>
  <si>
    <t>大津(朝)</t>
  </si>
  <si>
    <t>介良(読)</t>
  </si>
  <si>
    <t>東部(読)</t>
  </si>
  <si>
    <t>室戸市（高）</t>
  </si>
  <si>
    <t>室戸市（高）</t>
  </si>
  <si>
    <t>越知町（高）</t>
  </si>
  <si>
    <t>四万十町</t>
  </si>
  <si>
    <t>四万十町（高）</t>
  </si>
  <si>
    <t>越智面</t>
  </si>
  <si>
    <t>宿毛</t>
  </si>
  <si>
    <t>高須（合）</t>
  </si>
  <si>
    <t>高岡西（合）</t>
  </si>
  <si>
    <t>土佐西（合）</t>
  </si>
  <si>
    <t>須崎西（合）</t>
  </si>
  <si>
    <t>大杉（旧繁藤）（合）</t>
  </si>
  <si>
    <t>統合</t>
  </si>
  <si>
    <t>清水浜口</t>
  </si>
  <si>
    <t>片島（高）</t>
  </si>
  <si>
    <t>片島（高）</t>
  </si>
  <si>
    <t>片島(合）</t>
  </si>
  <si>
    <t>廃店</t>
  </si>
  <si>
    <t>須崎金山（旧大間）（合）</t>
  </si>
  <si>
    <t>日下</t>
  </si>
  <si>
    <t>南国南（朝）</t>
  </si>
  <si>
    <t>高知県 令和6年4月</t>
  </si>
  <si>
    <t>潮見台甲</t>
  </si>
  <si>
    <t>潮見台乙</t>
  </si>
  <si>
    <t>南国北村</t>
  </si>
  <si>
    <t>伊野町(高）</t>
  </si>
  <si>
    <t>大方(合)</t>
  </si>
  <si>
    <t>宿毛市(高）</t>
  </si>
  <si>
    <t>宿毛市(高）</t>
  </si>
  <si>
    <t>オリコミ城東</t>
  </si>
  <si>
    <t>れいほく（合）</t>
  </si>
  <si>
    <r>
      <t>高岡郡②</t>
    </r>
    <r>
      <rPr>
        <sz val="12"/>
        <rFont val="ＭＳ Ｐゴシック"/>
        <family val="3"/>
      </rPr>
      <t xml:space="preserve">
中土佐町</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</si>
</sst>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quot;枚&quot;"/>
    <numFmt numFmtId="178" formatCode="#,##0_)&quot;枚&quot;;[Red]\(#,##0\)&quot;枚&quot;"/>
    <numFmt numFmtId="179" formatCode="#,##0_ ;[Red]\-#,##0\ "/>
    <numFmt numFmtId="180" formatCode="#,##0_ "/>
    <numFmt numFmtId="181" formatCode="0_ "/>
    <numFmt numFmtId="182" formatCode="#,##0_);\(#,##0\)"/>
    <numFmt numFmtId="183" formatCode="\(#,##0_)\);\(#,##0\)"/>
    <numFmt numFmtId="184" formatCode="\(#,##0\);\(#,##0\)"/>
    <numFmt numFmtId="185" formatCode="0_);[Red]\(0\)"/>
    <numFmt numFmtId="186" formatCode="0_ ;[Red]\-0\ "/>
    <numFmt numFmtId="187" formatCode="[$-411]ge\.m\.d\(aaa\)"/>
    <numFmt numFmtId="188" formatCode="0&quot;ｺｰｽ&quot;"/>
    <numFmt numFmtId="189" formatCode="0.00_ "/>
    <numFmt numFmtId="190" formatCode="m&quot;月&quot;d&quot;日&quot;\(aaa\)"/>
    <numFmt numFmtId="191" formatCode="0.0"/>
    <numFmt numFmtId="192" formatCode="[&lt;=999]000;000\-00"/>
    <numFmt numFmtId="193" formatCode="0.000_ "/>
    <numFmt numFmtId="194" formatCode="m/d"/>
    <numFmt numFmtId="195" formatCode="_(&quot;$&quot;* #,##0_);_(&quot;$&quot;* \(#,##0\);_(&quot;$&quot;* &quot;-&quot;_);_(@_)"/>
    <numFmt numFmtId="196" formatCode="_(&quot;$&quot;* #,##0.00_);_(&quot;$&quot;* \(#,##0.00\);_(&quot;$&quot;* &quot;-&quot;??_);_(@_)"/>
    <numFmt numFmtId="197" formatCode="aaa"/>
    <numFmt numFmtId="198" formatCode="_(&quot;*&quot;* #,##0"/>
    <numFmt numFmtId="199" formatCode="_(&quot;※&quot;* #,##0"/>
    <numFmt numFmtId="200" formatCode="[$-411]ggge&quot;年&quot;m&quot;月&quot;d&quot;日 【&quot;aaa&quot;曜】 折込&quot;"/>
    <numFmt numFmtId="201" formatCode="&quot;(&quot;aaa&quot;)&quot;"/>
    <numFmt numFmtId="202" formatCode="[$-411]ge\.m\.d;@"/>
    <numFmt numFmtId="203" formatCode="m/d;@"/>
    <numFmt numFmtId="204" formatCode="\(aaa\)"/>
    <numFmt numFmtId="205" formatCode="[&lt;=999]000;[&lt;=99999]000\-00;000\-0000"/>
    <numFmt numFmtId="206" formatCode="0.0%"/>
    <numFmt numFmtId="207" formatCode="0.000"/>
    <numFmt numFmtId="208" formatCode="#,##0.0;[Red]\-#,##0.0"/>
    <numFmt numFmtId="209" formatCode="yyyy&quot;年&quot;m&quot;月&quot;d&quot;日(&quot;\a\a&quot;)&quot;"/>
    <numFmt numFmtId="210" formatCode="yyyy&quot;年&quot;m&quot;月&quot;d&quot;日(&quot;aaa&quot;)&quot;"/>
    <numFmt numFmtId="211" formatCode="####;\-####;&quot;&quot;"/>
    <numFmt numFmtId="212" formatCode="yyyy&quot;年&quot;m&quot;月&quot;d&quot;日  &quot;aaaa;&quot;&quot;;&quot;　　　年 　月 　日　 曜日&quot;"/>
    <numFmt numFmtId="213" formatCode="#,###;\-#,###;&quot;&quot;"/>
    <numFmt numFmtId="214" formatCode="#,###;\-#,###;&quot;&quot;\ "/>
    <numFmt numFmtId="215" formatCode="0.0_ "/>
    <numFmt numFmtId="216" formatCode="#,###.0;\-#,###.0;&quot;&quot;\ "/>
    <numFmt numFmtId="217" formatCode="#,###.00;\-#,###.00;&quot;&quot;\ "/>
    <numFmt numFmtId="218" formatCode="#,###.000;\-#,###.000;&quot;&quot;\ "/>
    <numFmt numFmtId="219" formatCode="[$-411]ge\.m&quot;月&quot;d&quot;日&quot;\(aaa\)"/>
    <numFmt numFmtId="220" formatCode="&quot;Yes&quot;;&quot;Yes&quot;;&quot;No&quot;"/>
    <numFmt numFmtId="221" formatCode="&quot;True&quot;;&quot;True&quot;;&quot;False&quot;"/>
    <numFmt numFmtId="222" formatCode="&quot;On&quot;;&quot;On&quot;;&quot;Off&quot;"/>
    <numFmt numFmtId="223" formatCode="[$€-2]\ #,##0.00_);[Red]\([$€-2]\ #,##0.00\)"/>
    <numFmt numFmtId="224" formatCode="[$]ggge&quot;年&quot;m&quot;月&quot;d&quot;日&quot;;@"/>
    <numFmt numFmtId="225" formatCode="[$-411]gge&quot;年&quot;m&quot;月&quot;d&quot;日&quot;;@"/>
    <numFmt numFmtId="226" formatCode="[$]gge&quot;年&quot;m&quot;月&quot;d&quot;日&quot;;@"/>
    <numFmt numFmtId="227" formatCode="[$]ggge&quot;年&quot;m&quot;月&quot;d&quot;日&quot;;@"/>
    <numFmt numFmtId="228" formatCode="[$]gge&quot;年&quot;m&quot;月&quot;d&quot;日&quot;;@"/>
  </numFmts>
  <fonts count="38">
    <font>
      <sz val="11"/>
      <name val="ＭＳ Ｐゴシック"/>
      <family val="3"/>
    </font>
    <font>
      <b/>
      <sz val="14"/>
      <name val="ＭＳ Ｐゴシック"/>
      <family val="3"/>
    </font>
    <font>
      <sz val="6"/>
      <name val="ＭＳ Ｐゴシック"/>
      <family val="3"/>
    </font>
    <font>
      <sz val="10"/>
      <name val="ＭＳ Ｐゴシック"/>
      <family val="3"/>
    </font>
    <font>
      <b/>
      <sz val="10"/>
      <name val="ＭＳ Ｐゴシック"/>
      <family val="3"/>
    </font>
    <font>
      <b/>
      <sz val="11"/>
      <name val="ＭＳ Ｐゴシック"/>
      <family val="3"/>
    </font>
    <font>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b/>
      <u val="single"/>
      <sz val="24"/>
      <name val="ＭＳ Ｐ明朝"/>
      <family val="1"/>
    </font>
    <font>
      <sz val="20"/>
      <name val="MS UI Gothic"/>
      <family val="3"/>
    </font>
    <font>
      <sz val="20"/>
      <name val="ＭＳ Ｐ明朝"/>
      <family val="1"/>
    </font>
    <font>
      <sz val="12"/>
      <name val="ＭＳ Ｐゴシック"/>
      <family val="3"/>
    </font>
    <font>
      <sz val="9"/>
      <name val="ＭＳ Ｐゴシック"/>
      <family val="3"/>
    </font>
    <font>
      <b/>
      <sz val="9"/>
      <name val="ＭＳ Ｐゴシック"/>
      <family val="3"/>
    </font>
    <font>
      <b/>
      <sz val="9"/>
      <name val="MS P ゴシック"/>
      <family val="3"/>
    </font>
    <font>
      <sz val="9"/>
      <name val="Meiryo UI"/>
      <family val="3"/>
    </font>
    <font>
      <b/>
      <sz val="12"/>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gray0625"/>
    </fill>
    <fill>
      <patternFill patternType="gray0625">
        <bgColor theme="0"/>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color indexed="63"/>
      </left>
      <right>
        <color indexed="63"/>
      </right>
      <top>
        <color indexed="63"/>
      </top>
      <bottom style="medium"/>
    </border>
    <border>
      <left style="hair"/>
      <right style="thin"/>
      <top>
        <color indexed="63"/>
      </top>
      <bottom style="medium"/>
    </border>
    <border>
      <left style="thin"/>
      <right>
        <color indexed="63"/>
      </right>
      <top>
        <color indexed="63"/>
      </top>
      <bottom style="medium"/>
    </border>
    <border>
      <left style="hair"/>
      <right style="medium"/>
      <top>
        <color indexed="63"/>
      </top>
      <bottom style="medium"/>
    </border>
    <border>
      <left style="medium"/>
      <right style="medium"/>
      <top>
        <color indexed="63"/>
      </top>
      <bottom style="medium"/>
    </border>
    <border>
      <left style="medium"/>
      <right style="hair"/>
      <top style="medium"/>
      <bottom style="thin"/>
    </border>
    <border>
      <left>
        <color indexed="63"/>
      </left>
      <right style="thin"/>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double"/>
    </border>
    <border>
      <left style="thin"/>
      <right style="thin"/>
      <top style="thin"/>
      <bottom style="double"/>
    </border>
    <border>
      <left>
        <color indexed="63"/>
      </left>
      <right style="medium"/>
      <top style="thin"/>
      <bottom style="double"/>
    </border>
    <border>
      <left style="thin"/>
      <right style="medium"/>
      <top>
        <color indexed="63"/>
      </top>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double"/>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medium"/>
      <right style="thin"/>
      <top style="double"/>
      <bottom style="medium"/>
    </border>
    <border>
      <left style="thin"/>
      <right>
        <color indexed="63"/>
      </right>
      <top style="double"/>
      <bottom style="medium"/>
    </border>
    <border>
      <left style="thin"/>
      <right style="medium"/>
      <top style="double"/>
      <bottom style="medium"/>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color indexed="63"/>
      </left>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medium"/>
      <top>
        <color indexed="63"/>
      </top>
      <bottom style="thin"/>
    </border>
    <border>
      <left style="medium"/>
      <right style="medium"/>
      <top style="thin"/>
      <bottom style="thin"/>
    </border>
    <border>
      <left style="hair"/>
      <right style="thin"/>
      <top style="thin"/>
      <bottom style="thin"/>
    </border>
    <border>
      <left style="hair"/>
      <right style="medium"/>
      <top style="thin"/>
      <bottom style="thin"/>
    </border>
    <border>
      <left style="medium"/>
      <right style="medium"/>
      <top style="thin"/>
      <bottom style="double"/>
    </border>
    <border>
      <left style="hair"/>
      <right style="thin"/>
      <top style="thin"/>
      <bottom style="double"/>
    </border>
    <border>
      <left style="hair"/>
      <right style="medium"/>
      <top style="thin"/>
      <bottom style="double"/>
    </border>
    <border>
      <left>
        <color indexed="63"/>
      </left>
      <right>
        <color indexed="63"/>
      </right>
      <top style="thin"/>
      <bottom style="medium"/>
    </border>
    <border>
      <left>
        <color indexed="63"/>
      </left>
      <right style="medium"/>
      <top style="thin"/>
      <bottom style="medium"/>
    </border>
    <border>
      <left style="medium"/>
      <right style="hair"/>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hair"/>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hair"/>
      <top style="thin"/>
      <bottom style="thin"/>
    </border>
    <border>
      <left>
        <color indexed="63"/>
      </left>
      <right style="hair"/>
      <top>
        <color indexed="63"/>
      </top>
      <bottom style="medium"/>
    </border>
    <border>
      <left>
        <color indexed="63"/>
      </left>
      <right style="hair"/>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hair"/>
      <top>
        <color indexed="63"/>
      </top>
      <bottom style="thin"/>
    </border>
    <border>
      <left style="thin"/>
      <right>
        <color indexed="63"/>
      </right>
      <top style="hair"/>
      <bottom style="medium"/>
    </border>
    <border>
      <left>
        <color indexed="63"/>
      </left>
      <right style="hair"/>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hair"/>
      <top>
        <color indexed="63"/>
      </top>
      <bottom>
        <color indexed="63"/>
      </bottom>
    </border>
    <border>
      <left style="medium"/>
      <right style="hair"/>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style="thin"/>
      <top style="hair"/>
      <bottom style="hair"/>
    </border>
    <border>
      <left style="thin"/>
      <right style="thin"/>
      <top style="hair"/>
      <bottom style="hair"/>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style="hair"/>
      <bottom style="hair"/>
    </border>
    <border>
      <left>
        <color indexed="63"/>
      </left>
      <right style="thin"/>
      <top style="hair"/>
      <bottom style="hair"/>
    </border>
    <border>
      <left style="thin"/>
      <right>
        <color indexed="63"/>
      </right>
      <top style="hair"/>
      <bottom style="hair"/>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style="thin"/>
    </border>
    <border>
      <left style="medium"/>
      <right style="thin"/>
      <top>
        <color indexed="63"/>
      </top>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color indexed="63"/>
      </top>
      <bottom>
        <color indexed="63"/>
      </bottom>
    </border>
    <border>
      <left style="medium"/>
      <right style="medium"/>
      <top style="thin"/>
      <bottom style="medium"/>
    </border>
    <border>
      <left style="medium"/>
      <right>
        <color indexed="63"/>
      </right>
      <top style="thin"/>
      <bottom style="thin"/>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color indexed="63"/>
      </right>
      <top style="thin"/>
      <bottom>
        <color indexed="63"/>
      </bottom>
    </border>
    <border>
      <left style="medium"/>
      <right style="medium"/>
      <top style="thin"/>
      <bottom>
        <color indexed="63"/>
      </bottom>
    </border>
    <border>
      <left style="medium"/>
      <right style="thin"/>
      <top style="thin"/>
      <bottom style="hair"/>
    </border>
    <border>
      <left style="thin"/>
      <right style="thin"/>
      <top style="thin"/>
      <bottom style="hair"/>
    </border>
    <border>
      <left style="thin"/>
      <right style="medium"/>
      <top style="thin"/>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26" fillId="4" borderId="0" applyNumberFormat="0" applyBorder="0" applyAlignment="0" applyProtection="0"/>
  </cellStyleXfs>
  <cellXfs count="461">
    <xf numFmtId="0" fontId="0" fillId="0" borderId="0" xfId="0" applyAlignment="1">
      <alignment/>
    </xf>
    <xf numFmtId="38" fontId="0" fillId="0" borderId="0" xfId="51" applyFont="1" applyAlignment="1" applyProtection="1">
      <alignment horizontal="center" vertical="center"/>
      <protection/>
    </xf>
    <xf numFmtId="0" fontId="0" fillId="0" borderId="0" xfId="66" applyFont="1">
      <alignment/>
      <protection/>
    </xf>
    <xf numFmtId="38" fontId="0" fillId="0" borderId="10" xfId="51" applyFont="1" applyBorder="1" applyAlignment="1" applyProtection="1">
      <alignment horizontal="center" vertical="center"/>
      <protection/>
    </xf>
    <xf numFmtId="211" fontId="0" fillId="0" borderId="0" xfId="51" applyNumberFormat="1" applyFont="1" applyBorder="1" applyAlignment="1" applyProtection="1">
      <alignment horizontal="center" vertical="center"/>
      <protection/>
    </xf>
    <xf numFmtId="38" fontId="0" fillId="0" borderId="0" xfId="51" applyFont="1" applyBorder="1" applyAlignment="1" applyProtection="1">
      <alignment horizontal="center" vertical="center"/>
      <protection/>
    </xf>
    <xf numFmtId="38" fontId="0" fillId="0" borderId="0" xfId="51" applyFont="1" applyBorder="1" applyAlignment="1" applyProtection="1">
      <alignment horizontal="right" vertical="center"/>
      <protection/>
    </xf>
    <xf numFmtId="38" fontId="7" fillId="0" borderId="11" xfId="51" applyFont="1" applyBorder="1" applyAlignment="1">
      <alignment horizontal="center" vertical="center" wrapText="1"/>
    </xf>
    <xf numFmtId="38" fontId="7" fillId="0" borderId="12" xfId="51" applyFont="1" applyBorder="1" applyAlignment="1" applyProtection="1">
      <alignment horizontal="center" vertical="center" wrapText="1"/>
      <protection/>
    </xf>
    <xf numFmtId="38" fontId="7" fillId="0" borderId="13" xfId="51" applyFont="1" applyBorder="1" applyAlignment="1">
      <alignment horizontal="center" vertical="center" wrapText="1"/>
    </xf>
    <xf numFmtId="38" fontId="7" fillId="0" borderId="14" xfId="51" applyFont="1" applyBorder="1" applyAlignment="1" applyProtection="1">
      <alignment horizontal="center" vertical="center" wrapText="1"/>
      <protection/>
    </xf>
    <xf numFmtId="38" fontId="0" fillId="0" borderId="15" xfId="51" applyFont="1" applyBorder="1" applyAlignment="1" applyProtection="1">
      <alignment horizontal="center" vertical="center"/>
      <protection/>
    </xf>
    <xf numFmtId="214" fontId="3" fillId="0" borderId="11" xfId="51" applyNumberFormat="1" applyFont="1" applyBorder="1" applyAlignment="1" applyProtection="1">
      <alignment vertical="center"/>
      <protection/>
    </xf>
    <xf numFmtId="214" fontId="3" fillId="0" borderId="13" xfId="51" applyNumberFormat="1" applyFont="1" applyBorder="1" applyAlignment="1" applyProtection="1">
      <alignment vertical="center"/>
      <protection/>
    </xf>
    <xf numFmtId="214" fontId="0" fillId="0" borderId="0" xfId="51" applyNumberFormat="1" applyFont="1" applyBorder="1" applyAlignment="1" applyProtection="1">
      <alignment vertical="center"/>
      <protection/>
    </xf>
    <xf numFmtId="0" fontId="27" fillId="0" borderId="0" xfId="65" applyFont="1" applyBorder="1" applyAlignment="1">
      <alignment vertical="center"/>
      <protection/>
    </xf>
    <xf numFmtId="38" fontId="0" fillId="0" borderId="0" xfId="51" applyFont="1" applyBorder="1" applyAlignment="1">
      <alignment vertical="center"/>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19" xfId="66" applyFont="1" applyBorder="1" applyAlignment="1">
      <alignment horizontal="center" vertical="center"/>
      <protection/>
    </xf>
    <xf numFmtId="0" fontId="3" fillId="0" borderId="20" xfId="66" applyFont="1" applyBorder="1" applyAlignment="1">
      <alignment horizontal="center" vertical="center"/>
      <protection/>
    </xf>
    <xf numFmtId="0" fontId="3" fillId="0" borderId="21" xfId="66" applyFont="1" applyBorder="1" applyAlignment="1">
      <alignment horizontal="center" vertical="center"/>
      <protection/>
    </xf>
    <xf numFmtId="189" fontId="3" fillId="0" borderId="22" xfId="66" applyNumberFormat="1" applyFont="1" applyBorder="1">
      <alignment/>
      <protection/>
    </xf>
    <xf numFmtId="189" fontId="3" fillId="0" borderId="23" xfId="66" applyNumberFormat="1" applyFont="1" applyBorder="1">
      <alignment/>
      <protection/>
    </xf>
    <xf numFmtId="0" fontId="3" fillId="0" borderId="24" xfId="66" applyFont="1" applyBorder="1" applyProtection="1">
      <alignment/>
      <protection locked="0"/>
    </xf>
    <xf numFmtId="189" fontId="3" fillId="0" borderId="25" xfId="66" applyNumberFormat="1" applyFont="1" applyBorder="1">
      <alignment/>
      <protection/>
    </xf>
    <xf numFmtId="189" fontId="3" fillId="0" borderId="26" xfId="66" applyNumberFormat="1" applyFont="1" applyBorder="1">
      <alignment/>
      <protection/>
    </xf>
    <xf numFmtId="0" fontId="3" fillId="0" borderId="27" xfId="66" applyFont="1" applyBorder="1" applyProtection="1">
      <alignment/>
      <protection locked="0"/>
    </xf>
    <xf numFmtId="189" fontId="3" fillId="0" borderId="28" xfId="66" applyNumberFormat="1" applyFont="1" applyBorder="1" applyAlignment="1">
      <alignment/>
      <protection/>
    </xf>
    <xf numFmtId="189" fontId="3" fillId="0" borderId="29" xfId="66" applyNumberFormat="1" applyFont="1" applyBorder="1" applyAlignment="1">
      <alignment/>
      <protection/>
    </xf>
    <xf numFmtId="0" fontId="3" fillId="0" borderId="30" xfId="66" applyFont="1" applyBorder="1" applyAlignment="1" applyProtection="1">
      <alignment/>
      <protection locked="0"/>
    </xf>
    <xf numFmtId="38" fontId="5" fillId="0" borderId="31" xfId="51" applyFont="1" applyBorder="1" applyAlignment="1" applyProtection="1">
      <alignment horizontal="right" vertical="center"/>
      <protection/>
    </xf>
    <xf numFmtId="214" fontId="4" fillId="0" borderId="12" xfId="51" applyNumberFormat="1" applyFont="1" applyBorder="1" applyAlignment="1" applyProtection="1">
      <alignment vertical="center"/>
      <protection/>
    </xf>
    <xf numFmtId="214" fontId="4" fillId="0" borderId="14" xfId="51" applyNumberFormat="1" applyFont="1" applyBorder="1" applyAlignment="1" applyProtection="1">
      <alignment vertical="center"/>
      <protection/>
    </xf>
    <xf numFmtId="38" fontId="4" fillId="0" borderId="32" xfId="51" applyFont="1" applyBorder="1" applyAlignment="1">
      <alignment horizontal="right"/>
    </xf>
    <xf numFmtId="38" fontId="4" fillId="0" borderId="33" xfId="51" applyFont="1" applyBorder="1" applyAlignment="1">
      <alignment horizontal="right"/>
    </xf>
    <xf numFmtId="38" fontId="4" fillId="0" borderId="34" xfId="51" applyFont="1" applyBorder="1" applyAlignment="1">
      <alignment horizontal="right"/>
    </xf>
    <xf numFmtId="38" fontId="4" fillId="0" borderId="35" xfId="51" applyFont="1" applyBorder="1" applyAlignment="1">
      <alignment horizontal="right"/>
    </xf>
    <xf numFmtId="38" fontId="4" fillId="0" borderId="36" xfId="51" applyFont="1" applyBorder="1" applyAlignment="1">
      <alignment horizontal="right"/>
    </xf>
    <xf numFmtId="38" fontId="4" fillId="0" borderId="37" xfId="51" applyFont="1" applyBorder="1" applyAlignment="1">
      <alignment horizontal="right"/>
    </xf>
    <xf numFmtId="38" fontId="4" fillId="0" borderId="38" xfId="51" applyFont="1" applyBorder="1" applyAlignment="1">
      <alignment horizontal="right"/>
    </xf>
    <xf numFmtId="38" fontId="4" fillId="0" borderId="26" xfId="51" applyFont="1" applyBorder="1" applyAlignment="1">
      <alignment horizontal="right"/>
    </xf>
    <xf numFmtId="38" fontId="4" fillId="0" borderId="25" xfId="51" applyFont="1" applyBorder="1" applyAlignment="1">
      <alignment horizontal="right"/>
    </xf>
    <xf numFmtId="38" fontId="4" fillId="0" borderId="27" xfId="51" applyFont="1" applyBorder="1" applyAlignment="1">
      <alignment horizontal="right"/>
    </xf>
    <xf numFmtId="38" fontId="4" fillId="0" borderId="39" xfId="51" applyFont="1" applyBorder="1" applyAlignment="1">
      <alignment horizontal="right"/>
    </xf>
    <xf numFmtId="38" fontId="4" fillId="0" borderId="40" xfId="51" applyFont="1" applyBorder="1" applyAlignment="1">
      <alignment horizontal="right"/>
    </xf>
    <xf numFmtId="38" fontId="4" fillId="0" borderId="29" xfId="51" applyFont="1" applyBorder="1" applyAlignment="1">
      <alignment horizontal="right"/>
    </xf>
    <xf numFmtId="38" fontId="4" fillId="0" borderId="41" xfId="51" applyFont="1" applyBorder="1" applyAlignment="1">
      <alignment horizontal="right"/>
    </xf>
    <xf numFmtId="38" fontId="4" fillId="0" borderId="42" xfId="51" applyFont="1" applyBorder="1" applyAlignment="1">
      <alignment horizontal="right"/>
    </xf>
    <xf numFmtId="38" fontId="4" fillId="0" borderId="43" xfId="51" applyFont="1" applyBorder="1" applyAlignment="1">
      <alignment/>
    </xf>
    <xf numFmtId="38" fontId="4" fillId="0" borderId="44" xfId="51" applyFont="1" applyBorder="1" applyAlignment="1">
      <alignment/>
    </xf>
    <xf numFmtId="38" fontId="4" fillId="0" borderId="45" xfId="51" applyFont="1" applyBorder="1" applyAlignment="1">
      <alignment/>
    </xf>
    <xf numFmtId="0" fontId="28" fillId="0" borderId="0" xfId="0" applyFont="1" applyFill="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31" fillId="0" borderId="0" xfId="0" applyFont="1" applyFill="1" applyBorder="1" applyAlignment="1">
      <alignment horizontal="center" vertical="center"/>
    </xf>
    <xf numFmtId="0" fontId="31" fillId="4" borderId="26" xfId="0" applyFont="1" applyFill="1" applyBorder="1" applyAlignment="1">
      <alignment horizontal="distributed" vertical="center"/>
    </xf>
    <xf numFmtId="0" fontId="31" fillId="0" borderId="0" xfId="0" applyFont="1" applyFill="1" applyBorder="1" applyAlignment="1">
      <alignment horizontal="left" vertical="center"/>
    </xf>
    <xf numFmtId="0" fontId="31" fillId="4" borderId="46" xfId="0" applyFont="1" applyFill="1" applyBorder="1" applyAlignment="1" applyProtection="1">
      <alignment horizontal="center" vertical="center"/>
      <protection locked="0"/>
    </xf>
    <xf numFmtId="0" fontId="31" fillId="0" borderId="46"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0" xfId="0" applyFont="1" applyFill="1" applyBorder="1" applyAlignment="1">
      <alignment horizontal="distributed" vertical="center"/>
    </xf>
    <xf numFmtId="0" fontId="0" fillId="0" borderId="0" xfId="0" applyFont="1" applyFill="1" applyAlignment="1">
      <alignment vertical="center"/>
    </xf>
    <xf numFmtId="0" fontId="31" fillId="0" borderId="0" xfId="0" applyFont="1" applyFill="1" applyAlignment="1">
      <alignment vertical="center"/>
    </xf>
    <xf numFmtId="0" fontId="0" fillId="0" borderId="0" xfId="0" applyNumberFormat="1"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left" vertical="center"/>
    </xf>
    <xf numFmtId="0" fontId="3" fillId="0" borderId="0" xfId="66" applyFont="1">
      <alignment/>
      <protection/>
    </xf>
    <xf numFmtId="38" fontId="0" fillId="0" borderId="48" xfId="51" applyFont="1" applyFill="1" applyBorder="1" applyAlignment="1" applyProtection="1">
      <alignment vertical="center"/>
      <protection/>
    </xf>
    <xf numFmtId="214" fontId="3" fillId="0" borderId="49" xfId="51" applyNumberFormat="1" applyFont="1" applyFill="1" applyBorder="1" applyAlignment="1" applyProtection="1">
      <alignment vertical="center"/>
      <protection/>
    </xf>
    <xf numFmtId="214" fontId="4" fillId="0" borderId="50" xfId="51" applyNumberFormat="1" applyFont="1" applyFill="1" applyBorder="1" applyAlignment="1" applyProtection="1">
      <alignment vertical="center"/>
      <protection/>
    </xf>
    <xf numFmtId="214" fontId="3" fillId="0" borderId="51" xfId="51" applyNumberFormat="1" applyFont="1" applyFill="1" applyBorder="1" applyAlignment="1" applyProtection="1">
      <alignment vertical="center"/>
      <protection/>
    </xf>
    <xf numFmtId="214" fontId="4" fillId="0" borderId="52" xfId="51" applyNumberFormat="1" applyFont="1" applyFill="1" applyBorder="1" applyAlignment="1" applyProtection="1">
      <alignment vertical="center"/>
      <protection/>
    </xf>
    <xf numFmtId="0" fontId="0" fillId="0" borderId="0" xfId="66" applyFont="1" applyFill="1">
      <alignment/>
      <protection/>
    </xf>
    <xf numFmtId="38" fontId="0" fillId="0" borderId="53" xfId="51" applyFont="1" applyFill="1" applyBorder="1" applyAlignment="1" applyProtection="1">
      <alignment vertical="center"/>
      <protection/>
    </xf>
    <xf numFmtId="214" fontId="3" fillId="0" borderId="46" xfId="51" applyNumberFormat="1" applyFont="1" applyFill="1" applyBorder="1" applyAlignment="1" applyProtection="1">
      <alignment vertical="center"/>
      <protection/>
    </xf>
    <xf numFmtId="214" fontId="4" fillId="0" borderId="54" xfId="51" applyNumberFormat="1" applyFont="1" applyFill="1" applyBorder="1" applyAlignment="1" applyProtection="1">
      <alignment vertical="center"/>
      <protection/>
    </xf>
    <xf numFmtId="214" fontId="3" fillId="0" borderId="38" xfId="51" applyNumberFormat="1" applyFont="1" applyFill="1" applyBorder="1" applyAlignment="1" applyProtection="1">
      <alignment vertical="center"/>
      <protection/>
    </xf>
    <xf numFmtId="214" fontId="4" fillId="0" borderId="55" xfId="51" applyNumberFormat="1" applyFont="1" applyFill="1" applyBorder="1" applyAlignment="1" applyProtection="1">
      <alignment vertical="center"/>
      <protection/>
    </xf>
    <xf numFmtId="38" fontId="0" fillId="0" borderId="56" xfId="51" applyFont="1" applyFill="1" applyBorder="1" applyAlignment="1" applyProtection="1">
      <alignment vertical="center"/>
      <protection/>
    </xf>
    <xf numFmtId="214" fontId="3" fillId="0" borderId="28" xfId="51" applyNumberFormat="1" applyFont="1" applyFill="1" applyBorder="1" applyAlignment="1" applyProtection="1">
      <alignment vertical="center"/>
      <protection/>
    </xf>
    <xf numFmtId="214" fontId="4" fillId="0" borderId="57" xfId="51" applyNumberFormat="1" applyFont="1" applyFill="1" applyBorder="1" applyAlignment="1" applyProtection="1">
      <alignment vertical="center"/>
      <protection/>
    </xf>
    <xf numFmtId="214" fontId="3" fillId="0" borderId="40" xfId="51" applyNumberFormat="1" applyFont="1" applyFill="1" applyBorder="1" applyAlignment="1" applyProtection="1">
      <alignment vertical="center"/>
      <protection/>
    </xf>
    <xf numFmtId="214" fontId="4" fillId="0" borderId="58" xfId="51" applyNumberFormat="1" applyFont="1" applyFill="1" applyBorder="1" applyAlignment="1" applyProtection="1">
      <alignment vertical="center"/>
      <protection/>
    </xf>
    <xf numFmtId="0" fontId="31" fillId="0" borderId="37" xfId="0" applyFont="1" applyFill="1" applyBorder="1" applyAlignment="1">
      <alignment horizontal="distributed" vertical="center"/>
    </xf>
    <xf numFmtId="0" fontId="31" fillId="0" borderId="27" xfId="0" applyFont="1" applyFill="1" applyBorder="1" applyAlignment="1">
      <alignment horizontal="distributed" vertical="center"/>
    </xf>
    <xf numFmtId="0" fontId="31" fillId="4" borderId="59" xfId="0" applyFont="1" applyFill="1" applyBorder="1" applyAlignment="1" applyProtection="1">
      <alignment horizontal="center" vertical="center"/>
      <protection locked="0"/>
    </xf>
    <xf numFmtId="0" fontId="31" fillId="4" borderId="60" xfId="0" applyFont="1" applyFill="1" applyBorder="1" applyAlignment="1" applyProtection="1">
      <alignment horizontal="center" vertical="center"/>
      <protection locked="0"/>
    </xf>
    <xf numFmtId="0" fontId="31" fillId="4" borderId="25" xfId="0" applyFont="1" applyFill="1" applyBorder="1" applyAlignment="1" applyProtection="1">
      <alignment horizontal="center" vertical="center"/>
      <protection locked="0"/>
    </xf>
    <xf numFmtId="0" fontId="31" fillId="4" borderId="26" xfId="0" applyFont="1" applyFill="1" applyBorder="1" applyAlignment="1" applyProtection="1">
      <alignment horizontal="center" vertical="center"/>
      <protection locked="0"/>
    </xf>
    <xf numFmtId="0" fontId="31" fillId="4" borderId="27" xfId="0" applyFont="1" applyFill="1" applyBorder="1" applyAlignment="1" applyProtection="1">
      <alignment horizontal="center" vertical="center"/>
      <protection locked="0"/>
    </xf>
    <xf numFmtId="0" fontId="31" fillId="0" borderId="20" xfId="0" applyFont="1" applyFill="1" applyBorder="1" applyAlignment="1">
      <alignment horizontal="distributed" vertical="center"/>
    </xf>
    <xf numFmtId="0" fontId="31" fillId="0" borderId="18" xfId="0" applyFont="1" applyFill="1" applyBorder="1" applyAlignment="1">
      <alignment horizontal="distributed"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32" xfId="0" applyFont="1" applyFill="1" applyBorder="1" applyAlignment="1">
      <alignment horizontal="distributed" vertical="center"/>
    </xf>
    <xf numFmtId="0" fontId="31" fillId="0" borderId="36" xfId="0" applyFont="1" applyFill="1" applyBorder="1" applyAlignment="1">
      <alignment horizontal="distributed" vertical="center"/>
    </xf>
    <xf numFmtId="0" fontId="31" fillId="4" borderId="35" xfId="0" applyFont="1" applyFill="1" applyBorder="1" applyAlignment="1" applyProtection="1">
      <alignment horizontal="center" vertical="center"/>
      <protection locked="0"/>
    </xf>
    <xf numFmtId="0" fontId="31" fillId="4" borderId="34" xfId="0" applyFont="1" applyFill="1" applyBorder="1" applyAlignment="1" applyProtection="1">
      <alignment horizontal="center" vertical="center"/>
      <protection locked="0"/>
    </xf>
    <xf numFmtId="0" fontId="31" fillId="4" borderId="36" xfId="0" applyFont="1" applyFill="1" applyBorder="1" applyAlignment="1" applyProtection="1">
      <alignment horizontal="center" vertical="center"/>
      <protection locked="0"/>
    </xf>
    <xf numFmtId="0" fontId="3" fillId="0" borderId="16" xfId="66" applyFont="1" applyBorder="1" applyAlignment="1">
      <alignment horizontal="center" vertical="center"/>
      <protection/>
    </xf>
    <xf numFmtId="0" fontId="3" fillId="0" borderId="61" xfId="66" applyFont="1" applyBorder="1" applyAlignment="1">
      <alignment horizontal="center" vertical="center"/>
      <protection/>
    </xf>
    <xf numFmtId="0" fontId="3" fillId="0" borderId="35" xfId="66" applyFont="1" applyBorder="1" applyAlignment="1">
      <alignment horizontal="center" vertical="center"/>
      <protection/>
    </xf>
    <xf numFmtId="0" fontId="3" fillId="0" borderId="3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8" xfId="66" applyFont="1" applyBorder="1" applyAlignment="1">
      <alignment horizontal="center" vertical="center"/>
      <protection/>
    </xf>
    <xf numFmtId="38" fontId="0" fillId="0" borderId="62" xfId="51" applyFont="1" applyBorder="1" applyAlignment="1" applyProtection="1">
      <alignment horizontal="center" vertical="center"/>
      <protection/>
    </xf>
    <xf numFmtId="38" fontId="0" fillId="0" borderId="63" xfId="51" applyFont="1" applyBorder="1" applyAlignment="1" applyProtection="1">
      <alignment horizontal="center" vertical="center"/>
      <protection/>
    </xf>
    <xf numFmtId="38" fontId="0" fillId="0" borderId="64" xfId="51" applyFont="1" applyBorder="1" applyAlignment="1" applyProtection="1">
      <alignment horizontal="center" vertical="center"/>
      <protection/>
    </xf>
    <xf numFmtId="38" fontId="0" fillId="0" borderId="65" xfId="51" applyFont="1" applyBorder="1" applyAlignment="1" applyProtection="1">
      <alignment horizontal="center" vertical="center"/>
      <protection/>
    </xf>
    <xf numFmtId="38" fontId="0" fillId="0" borderId="66" xfId="51" applyFont="1" applyBorder="1" applyAlignment="1">
      <alignment horizontal="center" vertical="center"/>
    </xf>
    <xf numFmtId="38" fontId="0" fillId="0" borderId="15" xfId="51" applyFont="1" applyBorder="1" applyAlignment="1">
      <alignment horizontal="center" vertical="center"/>
    </xf>
    <xf numFmtId="38" fontId="0" fillId="0" borderId="0" xfId="51" applyFont="1" applyAlignment="1" applyProtection="1">
      <alignment horizontal="center" vertical="center"/>
      <protection/>
    </xf>
    <xf numFmtId="38" fontId="0" fillId="0" borderId="67" xfId="51" applyFont="1" applyBorder="1" applyAlignment="1" applyProtection="1">
      <alignment horizontal="center" vertical="center"/>
      <protection/>
    </xf>
    <xf numFmtId="38" fontId="0" fillId="0" borderId="68" xfId="51" applyFont="1" applyBorder="1" applyAlignment="1" applyProtection="1">
      <alignment horizontal="center" vertical="center"/>
      <protection/>
    </xf>
    <xf numFmtId="38" fontId="0" fillId="0" borderId="69" xfId="51" applyFont="1" applyBorder="1" applyAlignment="1" applyProtection="1">
      <alignment horizontal="center" vertical="center"/>
      <protection/>
    </xf>
    <xf numFmtId="38" fontId="0" fillId="0" borderId="70" xfId="51" applyFont="1" applyBorder="1" applyAlignment="1" applyProtection="1">
      <alignment horizontal="center" vertical="center"/>
      <protection/>
    </xf>
    <xf numFmtId="38" fontId="0" fillId="0" borderId="71" xfId="51" applyFont="1" applyBorder="1" applyAlignment="1" applyProtection="1">
      <alignment horizontal="center" vertical="center"/>
      <protection/>
    </xf>
    <xf numFmtId="211" fontId="5" fillId="0" borderId="72" xfId="51" applyNumberFormat="1" applyFont="1" applyBorder="1" applyAlignment="1" applyProtection="1">
      <alignment horizontal="center" vertical="center"/>
      <protection/>
    </xf>
    <xf numFmtId="211" fontId="5" fillId="0" borderId="73" xfId="51" applyNumberFormat="1" applyFont="1" applyBorder="1" applyAlignment="1" applyProtection="1">
      <alignment horizontal="center" vertical="center"/>
      <protection/>
    </xf>
    <xf numFmtId="211" fontId="5" fillId="0" borderId="13" xfId="51" applyNumberFormat="1" applyFont="1" applyBorder="1" applyAlignment="1" applyProtection="1">
      <alignment horizontal="center" vertical="center"/>
      <protection/>
    </xf>
    <xf numFmtId="211" fontId="5" fillId="0" borderId="11" xfId="51" applyNumberFormat="1" applyFont="1" applyBorder="1" applyAlignment="1" applyProtection="1">
      <alignment horizontal="center" vertical="center"/>
      <protection/>
    </xf>
    <xf numFmtId="211" fontId="5" fillId="0" borderId="74" xfId="51" applyNumberFormat="1" applyFont="1" applyBorder="1" applyAlignment="1" applyProtection="1">
      <alignment horizontal="center" vertical="center"/>
      <protection/>
    </xf>
    <xf numFmtId="0" fontId="0" fillId="0" borderId="70" xfId="66" applyFont="1" applyBorder="1" applyAlignment="1">
      <alignment horizontal="center" vertical="center"/>
      <protection/>
    </xf>
    <xf numFmtId="0" fontId="0" fillId="0" borderId="71" xfId="66" applyFont="1" applyBorder="1" applyAlignment="1">
      <alignment horizontal="center" vertical="center"/>
      <protection/>
    </xf>
    <xf numFmtId="214" fontId="3" fillId="0" borderId="38" xfId="51" applyNumberFormat="1" applyFont="1" applyFill="1" applyBorder="1" applyAlignment="1" applyProtection="1">
      <alignment horizontal="right" vertical="center"/>
      <protection/>
    </xf>
    <xf numFmtId="214" fontId="3" fillId="0" borderId="75" xfId="51" applyNumberFormat="1" applyFont="1" applyFill="1" applyBorder="1" applyAlignment="1" applyProtection="1">
      <alignment horizontal="right" vertical="center"/>
      <protection/>
    </xf>
    <xf numFmtId="214" fontId="3" fillId="0" borderId="13" xfId="51" applyNumberFormat="1" applyFont="1" applyBorder="1" applyAlignment="1" applyProtection="1">
      <alignment horizontal="right" vertical="center"/>
      <protection/>
    </xf>
    <xf numFmtId="214" fontId="3" fillId="0" borderId="76" xfId="51" applyNumberFormat="1" applyFont="1" applyBorder="1" applyAlignment="1" applyProtection="1">
      <alignment horizontal="right" vertical="center"/>
      <protection/>
    </xf>
    <xf numFmtId="214" fontId="3" fillId="0" borderId="40" xfId="51" applyNumberFormat="1" applyFont="1" applyFill="1" applyBorder="1" applyAlignment="1" applyProtection="1">
      <alignment horizontal="right" vertical="center"/>
      <protection/>
    </xf>
    <xf numFmtId="214" fontId="3" fillId="0" borderId="77" xfId="51" applyNumberFormat="1" applyFont="1" applyFill="1" applyBorder="1" applyAlignment="1" applyProtection="1">
      <alignment horizontal="right" vertical="center"/>
      <protection/>
    </xf>
    <xf numFmtId="0" fontId="3" fillId="0" borderId="78" xfId="66" applyFont="1" applyFill="1" applyBorder="1" applyAlignment="1">
      <alignment horizontal="center"/>
      <protection/>
    </xf>
    <xf numFmtId="0" fontId="3" fillId="0" borderId="79" xfId="66" applyFont="1" applyFill="1" applyBorder="1" applyAlignment="1">
      <alignment horizontal="center"/>
      <protection/>
    </xf>
    <xf numFmtId="0" fontId="3" fillId="0" borderId="80" xfId="66" applyFont="1" applyFill="1" applyBorder="1" applyAlignment="1">
      <alignment horizontal="center"/>
      <protection/>
    </xf>
    <xf numFmtId="38" fontId="5" fillId="0" borderId="11" xfId="51" applyFont="1" applyBorder="1" applyAlignment="1" applyProtection="1">
      <alignment horizontal="center" vertical="center"/>
      <protection/>
    </xf>
    <xf numFmtId="38" fontId="5" fillId="0" borderId="74" xfId="51" applyFont="1" applyBorder="1" applyAlignment="1" applyProtection="1">
      <alignment horizontal="center" vertical="center"/>
      <protection/>
    </xf>
    <xf numFmtId="214" fontId="3" fillId="0" borderId="51" xfId="51" applyNumberFormat="1" applyFont="1" applyFill="1" applyBorder="1" applyAlignment="1" applyProtection="1">
      <alignment horizontal="right" vertical="center"/>
      <protection/>
    </xf>
    <xf numFmtId="214" fontId="3" fillId="0" borderId="81" xfId="51" applyNumberFormat="1" applyFont="1" applyFill="1" applyBorder="1" applyAlignment="1" applyProtection="1">
      <alignment horizontal="right" vertical="center"/>
      <protection/>
    </xf>
    <xf numFmtId="38" fontId="7" fillId="0" borderId="82" xfId="51" applyFont="1" applyBorder="1" applyAlignment="1">
      <alignment horizontal="center" vertical="center" wrapText="1"/>
    </xf>
    <xf numFmtId="38" fontId="7" fillId="0" borderId="83" xfId="51" applyFont="1" applyBorder="1" applyAlignment="1">
      <alignment horizontal="center" vertical="center" wrapText="1"/>
    </xf>
    <xf numFmtId="0" fontId="3" fillId="0" borderId="41" xfId="66" applyFont="1" applyBorder="1" applyAlignment="1">
      <alignment horizontal="left"/>
      <protection/>
    </xf>
    <xf numFmtId="0" fontId="3" fillId="0" borderId="42" xfId="66" applyFont="1" applyBorder="1" applyAlignment="1">
      <alignment horizontal="left"/>
      <protection/>
    </xf>
    <xf numFmtId="0" fontId="3" fillId="0" borderId="22" xfId="66" applyFont="1" applyBorder="1" applyAlignment="1">
      <alignment horizontal="left"/>
      <protection/>
    </xf>
    <xf numFmtId="0" fontId="3" fillId="0" borderId="24" xfId="66" applyFont="1" applyBorder="1" applyAlignment="1">
      <alignment horizontal="left"/>
      <protection/>
    </xf>
    <xf numFmtId="0" fontId="3" fillId="0" borderId="35" xfId="66" applyFont="1" applyBorder="1" applyAlignment="1">
      <alignment horizontal="left"/>
      <protection/>
    </xf>
    <xf numFmtId="0" fontId="3" fillId="0" borderId="36" xfId="66" applyFont="1" applyBorder="1" applyAlignment="1">
      <alignment horizontal="left"/>
      <protection/>
    </xf>
    <xf numFmtId="0" fontId="3" fillId="0" borderId="84" xfId="66" applyFont="1" applyBorder="1" applyAlignment="1">
      <alignment horizontal="center" vertical="center"/>
      <protection/>
    </xf>
    <xf numFmtId="0" fontId="3" fillId="0" borderId="85" xfId="66" applyFont="1" applyBorder="1" applyAlignment="1">
      <alignment horizontal="center" vertical="center"/>
      <protection/>
    </xf>
    <xf numFmtId="0" fontId="3" fillId="0" borderId="86" xfId="66" applyFont="1" applyBorder="1" applyAlignment="1">
      <alignment horizontal="center" vertical="center"/>
      <protection/>
    </xf>
    <xf numFmtId="0" fontId="3" fillId="0" borderId="87" xfId="66" applyFont="1" applyBorder="1" applyAlignment="1">
      <alignment horizontal="center" vertical="center"/>
      <protection/>
    </xf>
    <xf numFmtId="0" fontId="3" fillId="0" borderId="88" xfId="66" applyFont="1" applyBorder="1" applyAlignment="1">
      <alignment horizontal="center" vertical="center"/>
      <protection/>
    </xf>
    <xf numFmtId="0" fontId="3" fillId="0" borderId="89" xfId="66" applyFont="1" applyBorder="1" applyAlignment="1">
      <alignment horizontal="center" vertical="center"/>
      <protection/>
    </xf>
    <xf numFmtId="0" fontId="3" fillId="0" borderId="90" xfId="66" applyFont="1" applyBorder="1" applyAlignment="1">
      <alignment horizontal="center" vertical="center"/>
      <protection/>
    </xf>
    <xf numFmtId="0" fontId="3" fillId="0" borderId="91" xfId="66" applyFont="1" applyBorder="1" applyAlignment="1">
      <alignment horizontal="center" vertical="center"/>
      <protection/>
    </xf>
    <xf numFmtId="0" fontId="31"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3" fillId="0" borderId="26" xfId="0" applyFont="1" applyBorder="1" applyAlignment="1" applyProtection="1">
      <alignment horizontal="center" vertical="center"/>
      <protection/>
    </xf>
    <xf numFmtId="38" fontId="3" fillId="0" borderId="26" xfId="51" applyFont="1" applyBorder="1" applyAlignment="1" applyProtection="1">
      <alignment horizontal="center" vertical="center"/>
      <protection/>
    </xf>
    <xf numFmtId="0" fontId="3" fillId="0" borderId="26" xfId="0" applyFont="1" applyBorder="1" applyAlignment="1" applyProtection="1">
      <alignment horizontal="center" vertical="center" shrinkToFit="1"/>
      <protection/>
    </xf>
    <xf numFmtId="0" fontId="1" fillId="0" borderId="0" xfId="51" applyNumberFormat="1" applyFont="1" applyBorder="1" applyAlignment="1" applyProtection="1">
      <alignment horizontal="center" vertical="center"/>
      <protection/>
    </xf>
    <xf numFmtId="0" fontId="31" fillId="0" borderId="0" xfId="0" applyFont="1" applyAlignment="1" applyProtection="1">
      <alignment horizontal="center" vertical="center"/>
      <protection/>
    </xf>
    <xf numFmtId="190" fontId="1" fillId="24" borderId="26" xfId="0" applyNumberFormat="1" applyFont="1" applyFill="1" applyBorder="1" applyAlignment="1" applyProtection="1">
      <alignment horizontal="center" vertical="center"/>
      <protection/>
    </xf>
    <xf numFmtId="178" fontId="36" fillId="24" borderId="26" xfId="0" applyNumberFormat="1" applyFont="1" applyFill="1" applyBorder="1" applyAlignment="1" applyProtection="1">
      <alignment horizontal="right" vertical="center" shrinkToFit="1"/>
      <protection/>
    </xf>
    <xf numFmtId="0" fontId="1" fillId="0" borderId="26" xfId="0" applyFont="1" applyBorder="1" applyAlignment="1" applyProtection="1">
      <alignment horizontal="center" vertical="center"/>
      <protection/>
    </xf>
    <xf numFmtId="0" fontId="1" fillId="0" borderId="26" xfId="0" applyFont="1" applyBorder="1" applyAlignment="1" applyProtection="1">
      <alignment horizontal="center" vertical="center" shrinkToFit="1"/>
      <protection/>
    </xf>
    <xf numFmtId="0" fontId="36" fillId="0" borderId="26" xfId="0" applyFont="1" applyBorder="1" applyAlignment="1" applyProtection="1">
      <alignment horizontal="right" vertical="center"/>
      <protection/>
    </xf>
    <xf numFmtId="0" fontId="1" fillId="0" borderId="0" xfId="51" applyNumberFormat="1" applyFont="1" applyBorder="1" applyAlignment="1" applyProtection="1">
      <alignment horizontal="center" vertical="center"/>
      <protection/>
    </xf>
    <xf numFmtId="0" fontId="3"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38" fontId="0" fillId="0" borderId="0" xfId="51" applyFont="1" applyAlignment="1" applyProtection="1">
      <alignment vertical="center"/>
      <protection/>
    </xf>
    <xf numFmtId="0" fontId="3" fillId="0" borderId="0" xfId="0" applyFont="1" applyAlignment="1" applyProtection="1">
      <alignment horizontal="center" vertical="center" shrinkToFit="1"/>
      <protection/>
    </xf>
    <xf numFmtId="0" fontId="0" fillId="0" borderId="0" xfId="0" applyFont="1" applyBorder="1" applyAlignment="1" applyProtection="1">
      <alignment vertical="center"/>
      <protection/>
    </xf>
    <xf numFmtId="0" fontId="36" fillId="23" borderId="92" xfId="0" applyFont="1" applyFill="1" applyBorder="1" applyAlignment="1" applyProtection="1">
      <alignment horizontal="center" vertical="center"/>
      <protection/>
    </xf>
    <xf numFmtId="38" fontId="36" fillId="23" borderId="92" xfId="51" applyFont="1" applyFill="1" applyBorder="1" applyAlignment="1" applyProtection="1">
      <alignment horizontal="center" vertical="center"/>
      <protection/>
    </xf>
    <xf numFmtId="38" fontId="36" fillId="23" borderId="93" xfId="51" applyFont="1" applyFill="1" applyBorder="1" applyAlignment="1" applyProtection="1">
      <alignment horizontal="center" vertical="center"/>
      <protection/>
    </xf>
    <xf numFmtId="38" fontId="36" fillId="23" borderId="94" xfId="51" applyFont="1" applyFill="1" applyBorder="1" applyAlignment="1" applyProtection="1">
      <alignment horizontal="center" vertical="center"/>
      <protection/>
    </xf>
    <xf numFmtId="0" fontId="33" fillId="0" borderId="0" xfId="0" applyFont="1" applyAlignment="1" applyProtection="1">
      <alignment vertical="center"/>
      <protection/>
    </xf>
    <xf numFmtId="0" fontId="36" fillId="23" borderId="95" xfId="0" applyFont="1" applyFill="1" applyBorder="1" applyAlignment="1" applyProtection="1">
      <alignment horizontal="center" vertical="center"/>
      <protection/>
    </xf>
    <xf numFmtId="0" fontId="3" fillId="23" borderId="20" xfId="0" applyFont="1" applyFill="1" applyBorder="1" applyAlignment="1" applyProtection="1">
      <alignment horizontal="center" vertical="center" shrinkToFit="1"/>
      <protection/>
    </xf>
    <xf numFmtId="38" fontId="3" fillId="23" borderId="19" xfId="51" applyFont="1" applyFill="1" applyBorder="1" applyAlignment="1" applyProtection="1">
      <alignment horizontal="center" vertical="center"/>
      <protection/>
    </xf>
    <xf numFmtId="38" fontId="3" fillId="23" borderId="18" xfId="51" applyFont="1" applyFill="1" applyBorder="1" applyAlignment="1" applyProtection="1">
      <alignment horizontal="center" vertical="center"/>
      <protection/>
    </xf>
    <xf numFmtId="0" fontId="3" fillId="23" borderId="17" xfId="0" applyFont="1" applyFill="1" applyBorder="1" applyAlignment="1" applyProtection="1">
      <alignment horizontal="center" vertical="center" shrinkToFit="1"/>
      <protection/>
    </xf>
    <xf numFmtId="38" fontId="3" fillId="23" borderId="21" xfId="51" applyFont="1" applyFill="1" applyBorder="1" applyAlignment="1" applyProtection="1">
      <alignment horizontal="center" vertical="center"/>
      <protection/>
    </xf>
    <xf numFmtId="0" fontId="3" fillId="23" borderId="21" xfId="0" applyFont="1" applyFill="1" applyBorder="1" applyAlignment="1" applyProtection="1">
      <alignment horizontal="center" vertical="center"/>
      <protection/>
    </xf>
    <xf numFmtId="0" fontId="3" fillId="23" borderId="18" xfId="0" applyFont="1" applyFill="1" applyBorder="1" applyAlignment="1" applyProtection="1">
      <alignment horizontal="center" vertical="center"/>
      <protection/>
    </xf>
    <xf numFmtId="0" fontId="32" fillId="0" borderId="0" xfId="0" applyFont="1" applyAlignment="1" applyProtection="1">
      <alignment vertical="center"/>
      <protection/>
    </xf>
    <xf numFmtId="38" fontId="36" fillId="0" borderId="96" xfId="0" applyNumberFormat="1" applyFont="1" applyBorder="1" applyAlignment="1" applyProtection="1">
      <alignment horizontal="center" vertical="center" shrinkToFit="1"/>
      <protection/>
    </xf>
    <xf numFmtId="0" fontId="3" fillId="0" borderId="97" xfId="0" applyFont="1" applyFill="1" applyBorder="1" applyAlignment="1" applyProtection="1">
      <alignment horizontal="center" vertical="center"/>
      <protection/>
    </xf>
    <xf numFmtId="38" fontId="3" fillId="0" borderId="98" xfId="51" applyFont="1" applyFill="1" applyBorder="1" applyAlignment="1" applyProtection="1">
      <alignment horizontal="right" vertical="center"/>
      <protection/>
    </xf>
    <xf numFmtId="38" fontId="4" fillId="0" borderId="99" xfId="51" applyFont="1" applyFill="1" applyBorder="1" applyAlignment="1" applyProtection="1">
      <alignment vertical="center"/>
      <protection locked="0"/>
    </xf>
    <xf numFmtId="0" fontId="3" fillId="0" borderId="100" xfId="0" applyFont="1" applyFill="1" applyBorder="1" applyAlignment="1" applyProtection="1">
      <alignment horizontal="center" vertical="center"/>
      <protection/>
    </xf>
    <xf numFmtId="38" fontId="3" fillId="0" borderId="101" xfId="51" applyFont="1" applyFill="1" applyBorder="1" applyAlignment="1" applyProtection="1">
      <alignment horizontal="right" vertical="center"/>
      <protection/>
    </xf>
    <xf numFmtId="38" fontId="4" fillId="0" borderId="102" xfId="51" applyFont="1" applyFill="1" applyBorder="1" applyAlignment="1" applyProtection="1">
      <alignment vertical="center"/>
      <protection locked="0"/>
    </xf>
    <xf numFmtId="0" fontId="3" fillId="0" borderId="103" xfId="0" applyFont="1" applyFill="1" applyBorder="1" applyAlignment="1" applyProtection="1">
      <alignment horizontal="center" vertical="center"/>
      <protection/>
    </xf>
    <xf numFmtId="38" fontId="3" fillId="0" borderId="101" xfId="51" applyFont="1" applyFill="1" applyBorder="1" applyAlignment="1" applyProtection="1" quotePrefix="1">
      <alignment horizontal="right" vertical="center"/>
      <protection/>
    </xf>
    <xf numFmtId="0" fontId="3" fillId="25" borderId="100" xfId="0" applyFont="1" applyFill="1" applyBorder="1" applyAlignment="1" applyProtection="1">
      <alignment horizontal="center" vertical="center" shrinkToFit="1"/>
      <protection hidden="1"/>
    </xf>
    <xf numFmtId="38" fontId="3" fillId="25" borderId="101" xfId="51" applyFont="1" applyFill="1" applyBorder="1" applyAlignment="1" applyProtection="1">
      <alignment horizontal="right" vertical="center"/>
      <protection/>
    </xf>
    <xf numFmtId="38" fontId="4" fillId="25" borderId="99" xfId="51" applyFont="1" applyFill="1" applyBorder="1" applyAlignment="1" applyProtection="1">
      <alignment vertical="center"/>
      <protection locked="0"/>
    </xf>
    <xf numFmtId="0" fontId="32" fillId="0" borderId="0" xfId="0" applyFont="1" applyFill="1" applyAlignment="1" applyProtection="1">
      <alignment vertical="center"/>
      <protection/>
    </xf>
    <xf numFmtId="38" fontId="4" fillId="0" borderId="104" xfId="51" applyFont="1" applyFill="1" applyBorder="1" applyAlignment="1" applyProtection="1">
      <alignment vertical="center"/>
      <protection locked="0"/>
    </xf>
    <xf numFmtId="0" fontId="3" fillId="0" borderId="105" xfId="0" applyFont="1" applyFill="1" applyBorder="1" applyAlignment="1" applyProtection="1">
      <alignment horizontal="center" vertical="center"/>
      <protection/>
    </xf>
    <xf numFmtId="38" fontId="4" fillId="0" borderId="106" xfId="51" applyFont="1" applyFill="1" applyBorder="1" applyAlignment="1" applyProtection="1">
      <alignment vertical="center"/>
      <protection locked="0"/>
    </xf>
    <xf numFmtId="0" fontId="3" fillId="25" borderId="105" xfId="0" applyFont="1" applyFill="1" applyBorder="1" applyAlignment="1" applyProtection="1">
      <alignment horizontal="center" vertical="center" shrinkToFit="1"/>
      <protection hidden="1"/>
    </xf>
    <xf numFmtId="38" fontId="3" fillId="25" borderId="98" xfId="51" applyFont="1" applyFill="1" applyBorder="1" applyAlignment="1" applyProtection="1">
      <alignment horizontal="right" vertical="center"/>
      <protection/>
    </xf>
    <xf numFmtId="38" fontId="4" fillId="25" borderId="104" xfId="51" applyFont="1" applyFill="1" applyBorder="1" applyAlignment="1" applyProtection="1">
      <alignment vertical="center"/>
      <protection locked="0"/>
    </xf>
    <xf numFmtId="0" fontId="32" fillId="25" borderId="0" xfId="0" applyFont="1" applyFill="1" applyAlignment="1" applyProtection="1">
      <alignment vertical="center"/>
      <protection/>
    </xf>
    <xf numFmtId="38" fontId="3" fillId="0" borderId="98" xfId="51" applyFont="1" applyFill="1" applyBorder="1" applyAlignment="1" applyProtection="1">
      <alignment vertical="center"/>
      <protection/>
    </xf>
    <xf numFmtId="38" fontId="3" fillId="0" borderId="97" xfId="51" applyFont="1" applyFill="1" applyBorder="1" applyAlignment="1" applyProtection="1">
      <alignment horizontal="center" vertical="center"/>
      <protection/>
    </xf>
    <xf numFmtId="38" fontId="3" fillId="0" borderId="106" xfId="51" applyFont="1" applyFill="1" applyBorder="1" applyAlignment="1" applyProtection="1">
      <alignment horizontal="right" vertical="center"/>
      <protection locked="0"/>
    </xf>
    <xf numFmtId="0" fontId="3" fillId="0" borderId="97" xfId="0" applyFont="1" applyFill="1" applyBorder="1" applyAlignment="1" applyProtection="1">
      <alignment horizontal="center" vertical="center" shrinkToFit="1"/>
      <protection/>
    </xf>
    <xf numFmtId="38" fontId="3" fillId="0" borderId="98" xfId="51" applyFont="1" applyFill="1" applyBorder="1" applyAlignment="1" applyProtection="1">
      <alignment horizontal="right" vertical="center" shrinkToFit="1"/>
      <protection/>
    </xf>
    <xf numFmtId="0" fontId="32" fillId="0" borderId="107" xfId="0" applyFont="1" applyFill="1" applyBorder="1" applyAlignment="1" applyProtection="1">
      <alignment horizontal="center" vertical="center"/>
      <protection/>
    </xf>
    <xf numFmtId="0" fontId="3" fillId="0" borderId="97" xfId="0" applyFont="1" applyFill="1" applyBorder="1" applyAlignment="1" applyProtection="1">
      <alignment horizontal="center" vertical="center" shrinkToFit="1"/>
      <protection hidden="1"/>
    </xf>
    <xf numFmtId="38" fontId="3" fillId="25" borderId="98" xfId="51" applyFont="1" applyFill="1" applyBorder="1" applyAlignment="1" applyProtection="1">
      <alignment horizontal="right" vertical="center" shrinkToFit="1"/>
      <protection/>
    </xf>
    <xf numFmtId="38" fontId="3" fillId="0" borderId="104" xfId="51" applyFont="1" applyFill="1" applyBorder="1" applyAlignment="1" applyProtection="1">
      <alignment horizontal="right" vertical="center"/>
      <protection locked="0"/>
    </xf>
    <xf numFmtId="0" fontId="3" fillId="0" borderId="104" xfId="0" applyFont="1" applyFill="1" applyBorder="1" applyAlignment="1" applyProtection="1">
      <alignment vertical="center"/>
      <protection locked="0"/>
    </xf>
    <xf numFmtId="38" fontId="3" fillId="0" borderId="97" xfId="54" applyFont="1" applyFill="1" applyBorder="1" applyAlignment="1" applyProtection="1">
      <alignment horizontal="center" vertical="center" shrinkToFit="1"/>
      <protection/>
    </xf>
    <xf numFmtId="0" fontId="3" fillId="0" borderId="108" xfId="0" applyFont="1" applyFill="1" applyBorder="1" applyAlignment="1" applyProtection="1">
      <alignment horizontal="center" vertical="center"/>
      <protection/>
    </xf>
    <xf numFmtId="0" fontId="3" fillId="0" borderId="105" xfId="0" applyFont="1" applyFill="1" applyBorder="1" applyAlignment="1" applyProtection="1">
      <alignment horizontal="center" vertical="center" shrinkToFit="1"/>
      <protection/>
    </xf>
    <xf numFmtId="38" fontId="3" fillId="0" borderId="106" xfId="51" applyFont="1" applyFill="1" applyBorder="1" applyAlignment="1" applyProtection="1">
      <alignment vertical="center"/>
      <protection locked="0"/>
    </xf>
    <xf numFmtId="203" fontId="3" fillId="25" borderId="98" xfId="51" applyNumberFormat="1" applyFont="1" applyFill="1" applyBorder="1" applyAlignment="1" applyProtection="1" quotePrefix="1">
      <alignment horizontal="right" vertical="center" shrinkToFit="1"/>
      <protection/>
    </xf>
    <xf numFmtId="38" fontId="3" fillId="0" borderId="104" xfId="51" applyFont="1" applyFill="1" applyBorder="1" applyAlignment="1" applyProtection="1">
      <alignment vertical="center"/>
      <protection locked="0"/>
    </xf>
    <xf numFmtId="0" fontId="3" fillId="0" borderId="97" xfId="0" applyFont="1" applyFill="1" applyBorder="1" applyAlignment="1" applyProtection="1">
      <alignment vertical="center"/>
      <protection/>
    </xf>
    <xf numFmtId="0" fontId="3" fillId="0" borderId="98" xfId="0" applyFont="1" applyFill="1" applyBorder="1" applyAlignment="1" applyProtection="1">
      <alignment vertical="center"/>
      <protection/>
    </xf>
    <xf numFmtId="0" fontId="3" fillId="0" borderId="105" xfId="0" applyFont="1" applyFill="1" applyBorder="1" applyAlignment="1" applyProtection="1">
      <alignment vertical="center"/>
      <protection/>
    </xf>
    <xf numFmtId="0" fontId="3" fillId="25" borderId="105" xfId="0" applyFont="1" applyFill="1" applyBorder="1" applyAlignment="1" applyProtection="1">
      <alignment horizontal="center" vertical="center" shrinkToFit="1"/>
      <protection/>
    </xf>
    <xf numFmtId="0" fontId="0" fillId="0" borderId="0" xfId="0" applyFont="1" applyFill="1" applyAlignment="1" applyProtection="1">
      <alignment vertical="center"/>
      <protection/>
    </xf>
    <xf numFmtId="0" fontId="3" fillId="0" borderId="97" xfId="0" applyFont="1" applyBorder="1" applyAlignment="1" applyProtection="1">
      <alignment horizontal="center" vertical="center" shrinkToFit="1"/>
      <protection/>
    </xf>
    <xf numFmtId="38" fontId="3" fillId="0" borderId="98" xfId="51" applyFont="1" applyBorder="1" applyAlignment="1" applyProtection="1">
      <alignment horizontal="right" vertical="center"/>
      <protection/>
    </xf>
    <xf numFmtId="38" fontId="3" fillId="0" borderId="104" xfId="51" applyFont="1" applyBorder="1" applyAlignment="1" applyProtection="1">
      <alignment vertical="center"/>
      <protection locked="0"/>
    </xf>
    <xf numFmtId="0" fontId="3" fillId="0" borderId="105" xfId="0" applyFont="1" applyBorder="1" applyAlignment="1" applyProtection="1">
      <alignment horizontal="center" vertical="center" shrinkToFit="1"/>
      <protection/>
    </xf>
    <xf numFmtId="38" fontId="3" fillId="0" borderId="106" xfId="51" applyFont="1" applyBorder="1" applyAlignment="1" applyProtection="1">
      <alignment vertical="center"/>
      <protection locked="0"/>
    </xf>
    <xf numFmtId="38" fontId="3" fillId="0" borderId="104" xfId="51" applyFont="1" applyBorder="1" applyAlignment="1" applyProtection="1">
      <alignment horizontal="right" vertical="center" shrinkToFit="1"/>
      <protection locked="0"/>
    </xf>
    <xf numFmtId="38" fontId="36" fillId="0" borderId="109" xfId="0" applyNumberFormat="1" applyFont="1" applyBorder="1" applyAlignment="1" applyProtection="1">
      <alignment horizontal="center" vertical="center" shrinkToFit="1"/>
      <protection/>
    </xf>
    <xf numFmtId="0" fontId="3" fillId="0" borderId="110" xfId="0" applyFont="1" applyBorder="1" applyAlignment="1" applyProtection="1">
      <alignment horizontal="center" vertical="center" shrinkToFit="1"/>
      <protection/>
    </xf>
    <xf numFmtId="38" fontId="3" fillId="0" borderId="23" xfId="51" applyFont="1" applyBorder="1" applyAlignment="1" applyProtection="1">
      <alignment horizontal="right" vertical="center"/>
      <protection/>
    </xf>
    <xf numFmtId="38" fontId="3" fillId="0" borderId="24" xfId="51" applyFont="1" applyBorder="1" applyAlignment="1" applyProtection="1">
      <alignment vertical="center"/>
      <protection locked="0"/>
    </xf>
    <xf numFmtId="0" fontId="3" fillId="0" borderId="22" xfId="0" applyFont="1" applyBorder="1" applyAlignment="1" applyProtection="1">
      <alignment horizontal="center" vertical="center" shrinkToFit="1"/>
      <protection/>
    </xf>
    <xf numFmtId="38" fontId="3" fillId="0" borderId="51" xfId="51" applyFont="1" applyBorder="1" applyAlignment="1" applyProtection="1">
      <alignment vertical="center"/>
      <protection locked="0"/>
    </xf>
    <xf numFmtId="0" fontId="3" fillId="0" borderId="22" xfId="0" applyFont="1" applyFill="1" applyBorder="1" applyAlignment="1" applyProtection="1">
      <alignment horizontal="center" vertical="center" shrinkToFit="1"/>
      <protection/>
    </xf>
    <xf numFmtId="38" fontId="3" fillId="0" borderId="23" xfId="51" applyFont="1" applyFill="1" applyBorder="1" applyAlignment="1" applyProtection="1">
      <alignment horizontal="right" vertical="center" shrinkToFit="1"/>
      <protection/>
    </xf>
    <xf numFmtId="38" fontId="3" fillId="0" borderId="24" xfId="51" applyFont="1" applyBorder="1" applyAlignment="1" applyProtection="1">
      <alignment horizontal="right" vertical="center" shrinkToFit="1"/>
      <protection locked="0"/>
    </xf>
    <xf numFmtId="38" fontId="36" fillId="26" borderId="111" xfId="0" applyNumberFormat="1" applyFont="1" applyFill="1" applyBorder="1" applyAlignment="1" applyProtection="1">
      <alignment horizontal="center" vertical="center"/>
      <protection/>
    </xf>
    <xf numFmtId="0" fontId="4" fillId="26" borderId="20" xfId="0" applyFont="1" applyFill="1" applyBorder="1" applyAlignment="1" applyProtection="1">
      <alignment horizontal="center" vertical="center" shrinkToFit="1"/>
      <protection/>
    </xf>
    <xf numFmtId="38" fontId="4" fillId="26" borderId="19" xfId="51" applyFont="1" applyFill="1" applyBorder="1" applyAlignment="1" applyProtection="1">
      <alignment horizontal="right" vertical="center"/>
      <protection/>
    </xf>
    <xf numFmtId="38" fontId="4" fillId="26" borderId="18" xfId="51" applyFont="1" applyFill="1" applyBorder="1" applyAlignment="1" applyProtection="1">
      <alignment horizontal="right" vertical="center"/>
      <protection/>
    </xf>
    <xf numFmtId="0" fontId="4" fillId="26" borderId="17" xfId="0" applyFont="1" applyFill="1" applyBorder="1" applyAlignment="1" applyProtection="1">
      <alignment horizontal="center" vertical="center" shrinkToFit="1"/>
      <protection/>
    </xf>
    <xf numFmtId="38" fontId="4" fillId="26" borderId="21" xfId="51" applyFont="1" applyFill="1" applyBorder="1" applyAlignment="1" applyProtection="1">
      <alignment horizontal="right" vertical="center"/>
      <protection/>
    </xf>
    <xf numFmtId="0" fontId="5" fillId="0" borderId="0" xfId="0" applyFont="1" applyBorder="1" applyAlignment="1" applyProtection="1">
      <alignment vertical="center"/>
      <protection/>
    </xf>
    <xf numFmtId="0" fontId="0" fillId="0" borderId="0" xfId="0" applyFont="1" applyAlignment="1" applyProtection="1">
      <alignment horizontal="left" vertical="center"/>
      <protection/>
    </xf>
    <xf numFmtId="38" fontId="3" fillId="0" borderId="0" xfId="51" applyFont="1" applyAlignment="1" applyProtection="1">
      <alignment vertical="center"/>
      <protection/>
    </xf>
    <xf numFmtId="0" fontId="0" fillId="0" borderId="0" xfId="0" applyFont="1" applyBorder="1" applyAlignment="1" applyProtection="1">
      <alignment horizontal="right" vertical="center"/>
      <protection/>
    </xf>
    <xf numFmtId="0" fontId="3" fillId="0" borderId="38"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38" fontId="3" fillId="0" borderId="38" xfId="51" applyFont="1" applyBorder="1" applyAlignment="1" applyProtection="1">
      <alignment horizontal="center" vertical="center"/>
      <protection/>
    </xf>
    <xf numFmtId="38" fontId="3" fillId="0" borderId="25" xfId="51" applyFont="1" applyBorder="1" applyAlignment="1" applyProtection="1">
      <alignment horizontal="center" vertical="center"/>
      <protection/>
    </xf>
    <xf numFmtId="38" fontId="3" fillId="0" borderId="46" xfId="51" applyFont="1" applyBorder="1" applyAlignment="1" applyProtection="1">
      <alignment horizontal="center" vertical="center"/>
      <protection/>
    </xf>
    <xf numFmtId="38" fontId="3" fillId="0" borderId="112" xfId="51" applyFont="1" applyBorder="1" applyAlignment="1" applyProtection="1">
      <alignment horizontal="center" vertical="center"/>
      <protection/>
    </xf>
    <xf numFmtId="38" fontId="3" fillId="0" borderId="113" xfId="51" applyFont="1" applyBorder="1" applyAlignment="1" applyProtection="1">
      <alignment horizontal="center" vertical="center"/>
      <protection/>
    </xf>
    <xf numFmtId="190" fontId="1" fillId="24" borderId="38" xfId="0" applyNumberFormat="1" applyFont="1" applyFill="1" applyBorder="1" applyAlignment="1" applyProtection="1">
      <alignment horizontal="center" vertical="center"/>
      <protection/>
    </xf>
    <xf numFmtId="0" fontId="1" fillId="24" borderId="25" xfId="0" applyFont="1" applyFill="1" applyBorder="1" applyAlignment="1" applyProtection="1">
      <alignment horizontal="center" vertical="center"/>
      <protection/>
    </xf>
    <xf numFmtId="178" fontId="36" fillId="24" borderId="38" xfId="0" applyNumberFormat="1" applyFont="1" applyFill="1" applyBorder="1" applyAlignment="1" applyProtection="1">
      <alignment horizontal="right" vertical="center" shrinkToFit="1"/>
      <protection/>
    </xf>
    <xf numFmtId="178" fontId="36" fillId="24" borderId="25" xfId="0" applyNumberFormat="1" applyFont="1" applyFill="1" applyBorder="1" applyAlignment="1" applyProtection="1">
      <alignment horizontal="right" vertical="center" shrinkToFit="1"/>
      <protection/>
    </xf>
    <xf numFmtId="0" fontId="1" fillId="0" borderId="38" xfId="0" applyFont="1" applyBorder="1" applyAlignment="1" applyProtection="1">
      <alignment horizontal="center" vertical="center" shrinkToFit="1"/>
      <protection/>
    </xf>
    <xf numFmtId="0" fontId="1" fillId="0" borderId="46" xfId="0" applyFont="1" applyBorder="1" applyAlignment="1" applyProtection="1">
      <alignment horizontal="center" vertical="center" shrinkToFit="1"/>
      <protection/>
    </xf>
    <xf numFmtId="0" fontId="1" fillId="0" borderId="25" xfId="0" applyFont="1" applyBorder="1" applyAlignment="1" applyProtection="1">
      <alignment horizontal="center" vertical="center" shrinkToFit="1"/>
      <protection/>
    </xf>
    <xf numFmtId="0" fontId="36" fillId="0" borderId="38" xfId="0" applyFont="1" applyBorder="1" applyAlignment="1" applyProtection="1">
      <alignment horizontal="right" vertical="center"/>
      <protection/>
    </xf>
    <xf numFmtId="0" fontId="36" fillId="0" borderId="25" xfId="0" applyFont="1" applyBorder="1" applyAlignment="1" applyProtection="1">
      <alignment horizontal="right" vertical="center"/>
      <protection/>
    </xf>
    <xf numFmtId="0" fontId="36" fillId="0" borderId="96" xfId="0" applyFont="1" applyFill="1" applyBorder="1" applyAlignment="1" applyProtection="1">
      <alignment horizontal="center" vertical="center" shrinkToFit="1"/>
      <protection/>
    </xf>
    <xf numFmtId="0" fontId="3" fillId="0" borderId="103" xfId="0" applyFont="1" applyFill="1" applyBorder="1" applyAlignment="1" applyProtection="1">
      <alignment horizontal="center" vertical="center" shrinkToFit="1"/>
      <protection/>
    </xf>
    <xf numFmtId="38" fontId="3" fillId="0" borderId="101" xfId="51" applyFont="1" applyFill="1" applyBorder="1" applyAlignment="1" applyProtection="1">
      <alignment horizontal="center" vertical="center"/>
      <protection/>
    </xf>
    <xf numFmtId="38" fontId="3" fillId="0" borderId="99" xfId="5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shrinkToFit="1"/>
      <protection/>
    </xf>
    <xf numFmtId="38" fontId="3" fillId="0" borderId="102" xfId="51" applyFont="1" applyFill="1" applyBorder="1" applyAlignment="1" applyProtection="1">
      <alignment horizontal="center" vertical="center"/>
      <protection locked="0"/>
    </xf>
    <xf numFmtId="0" fontId="3" fillId="0" borderId="102" xfId="0"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center"/>
      <protection locked="0"/>
    </xf>
    <xf numFmtId="0" fontId="3" fillId="25" borderId="100" xfId="0" applyFont="1" applyFill="1" applyBorder="1" applyAlignment="1" applyProtection="1">
      <alignment horizontal="center" vertical="center" shrinkToFit="1"/>
      <protection/>
    </xf>
    <xf numFmtId="38" fontId="3" fillId="25" borderId="101" xfId="51" applyFont="1" applyFill="1" applyBorder="1" applyAlignment="1" applyProtection="1">
      <alignment horizontal="right" vertical="center" shrinkToFit="1"/>
      <protection/>
    </xf>
    <xf numFmtId="38" fontId="3" fillId="0" borderId="98" xfId="51" applyFont="1" applyFill="1" applyBorder="1" applyAlignment="1" applyProtection="1">
      <alignment horizontal="center" vertical="center"/>
      <protection/>
    </xf>
    <xf numFmtId="38" fontId="3" fillId="0" borderId="104" xfId="51" applyFont="1" applyFill="1" applyBorder="1" applyAlignment="1" applyProtection="1">
      <alignment horizontal="center" vertical="center"/>
      <protection locked="0"/>
    </xf>
    <xf numFmtId="38" fontId="3" fillId="0" borderId="106" xfId="51"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5" fillId="0" borderId="0" xfId="0" applyFont="1" applyFill="1" applyAlignment="1" applyProtection="1">
      <alignment vertical="center"/>
      <protection/>
    </xf>
    <xf numFmtId="0" fontId="3" fillId="0" borderId="110" xfId="0" applyFont="1" applyFill="1" applyBorder="1" applyAlignment="1" applyProtection="1">
      <alignment horizontal="center" vertical="center" shrinkToFit="1"/>
      <protection/>
    </xf>
    <xf numFmtId="38" fontId="3" fillId="0" borderId="23" xfId="51" applyFont="1" applyFill="1" applyBorder="1" applyAlignment="1" applyProtection="1">
      <alignment horizontal="right" vertical="center"/>
      <protection/>
    </xf>
    <xf numFmtId="38" fontId="3" fillId="0" borderId="24" xfId="51" applyFont="1" applyFill="1" applyBorder="1" applyAlignment="1" applyProtection="1">
      <alignment vertical="center"/>
      <protection locked="0"/>
    </xf>
    <xf numFmtId="38" fontId="3" fillId="0" borderId="51" xfId="51" applyFont="1" applyFill="1" applyBorder="1" applyAlignment="1" applyProtection="1">
      <alignment vertical="center"/>
      <protection locked="0"/>
    </xf>
    <xf numFmtId="0" fontId="3" fillId="25" borderId="22" xfId="0" applyFont="1" applyFill="1" applyBorder="1" applyAlignment="1" applyProtection="1">
      <alignment horizontal="center" vertical="center" shrinkToFit="1"/>
      <protection/>
    </xf>
    <xf numFmtId="38" fontId="3" fillId="25" borderId="23" xfId="51" applyFont="1" applyFill="1" applyBorder="1" applyAlignment="1" applyProtection="1">
      <alignment horizontal="right" vertical="center" shrinkToFit="1"/>
      <protection/>
    </xf>
    <xf numFmtId="38" fontId="4" fillId="0" borderId="24" xfId="51" applyFont="1" applyFill="1" applyBorder="1" applyAlignment="1" applyProtection="1">
      <alignment vertical="center"/>
      <protection locked="0"/>
    </xf>
    <xf numFmtId="0" fontId="31" fillId="0" borderId="114" xfId="0" applyFont="1" applyFill="1" applyBorder="1" applyAlignment="1" applyProtection="1">
      <alignment horizontal="center" vertical="center" shrinkToFit="1"/>
      <protection/>
    </xf>
    <xf numFmtId="0" fontId="3" fillId="0" borderId="115" xfId="0" applyFont="1" applyFill="1" applyBorder="1" applyAlignment="1" applyProtection="1">
      <alignment horizontal="center" vertical="center" shrinkToFit="1"/>
      <protection/>
    </xf>
    <xf numFmtId="38" fontId="3" fillId="0" borderId="116" xfId="51" applyFont="1" applyFill="1" applyBorder="1" applyAlignment="1" applyProtection="1">
      <alignment vertical="center"/>
      <protection/>
    </xf>
    <xf numFmtId="38" fontId="3" fillId="0" borderId="117" xfId="51" applyFont="1" applyFill="1" applyBorder="1" applyAlignment="1" applyProtection="1">
      <alignment vertical="center"/>
      <protection locked="0"/>
    </xf>
    <xf numFmtId="0" fontId="3" fillId="0" borderId="113" xfId="0" applyFont="1" applyFill="1" applyBorder="1" applyAlignment="1" applyProtection="1">
      <alignment horizontal="center" vertical="center" shrinkToFit="1"/>
      <protection/>
    </xf>
    <xf numFmtId="38" fontId="3" fillId="0" borderId="112" xfId="51" applyFont="1" applyFill="1" applyBorder="1" applyAlignment="1" applyProtection="1">
      <alignment vertical="center"/>
      <protection locked="0"/>
    </xf>
    <xf numFmtId="0" fontId="3" fillId="0" borderId="112" xfId="0" applyFont="1" applyFill="1" applyBorder="1" applyAlignment="1" applyProtection="1">
      <alignment vertical="center"/>
      <protection locked="0"/>
    </xf>
    <xf numFmtId="0" fontId="3" fillId="0" borderId="117" xfId="0" applyFont="1" applyFill="1" applyBorder="1" applyAlignment="1" applyProtection="1">
      <alignment vertical="center"/>
      <protection locked="0"/>
    </xf>
    <xf numFmtId="0" fontId="4" fillId="25" borderId="113" xfId="0" applyFont="1" applyFill="1" applyBorder="1" applyAlignment="1" applyProtection="1">
      <alignment horizontal="center" vertical="center" shrinkToFit="1"/>
      <protection/>
    </xf>
    <xf numFmtId="38" fontId="3" fillId="25" borderId="116" xfId="51" applyFont="1" applyFill="1" applyBorder="1" applyAlignment="1" applyProtection="1">
      <alignment horizontal="right" vertical="center" shrinkToFit="1"/>
      <protection/>
    </xf>
    <xf numFmtId="38" fontId="0" fillId="0" borderId="117" xfId="51" applyFont="1" applyFill="1" applyBorder="1" applyAlignment="1" applyProtection="1">
      <alignment vertical="center"/>
      <protection locked="0"/>
    </xf>
    <xf numFmtId="0" fontId="31" fillId="0" borderId="96" xfId="0" applyFont="1" applyFill="1" applyBorder="1" applyAlignment="1" applyProtection="1">
      <alignment horizontal="center" vertical="center" shrinkToFit="1"/>
      <protection/>
    </xf>
    <xf numFmtId="0" fontId="3" fillId="0" borderId="106" xfId="0" applyFont="1" applyFill="1" applyBorder="1" applyAlignment="1" applyProtection="1">
      <alignment vertical="center"/>
      <protection locked="0"/>
    </xf>
    <xf numFmtId="0" fontId="31" fillId="0" borderId="109" xfId="0" applyFont="1" applyFill="1" applyBorder="1" applyAlignment="1" applyProtection="1">
      <alignment horizontal="center" vertical="center" shrinkToFit="1"/>
      <protection/>
    </xf>
    <xf numFmtId="38" fontId="3" fillId="0" borderId="23" xfId="51" applyFont="1" applyFill="1" applyBorder="1" applyAlignment="1" applyProtection="1">
      <alignment vertical="center"/>
      <protection/>
    </xf>
    <xf numFmtId="0" fontId="3" fillId="0" borderId="51"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38" fontId="36" fillId="26" borderId="118" xfId="0" applyNumberFormat="1" applyFont="1" applyFill="1" applyBorder="1" applyAlignment="1" applyProtection="1">
      <alignment horizontal="center" vertical="center"/>
      <protection/>
    </xf>
    <xf numFmtId="0" fontId="4" fillId="26" borderId="67" xfId="0" applyFont="1" applyFill="1" applyBorder="1" applyAlignment="1" applyProtection="1">
      <alignment horizontal="center" vertical="center" shrinkToFit="1"/>
      <protection/>
    </xf>
    <xf numFmtId="38" fontId="4" fillId="26" borderId="68" xfId="51" applyFont="1" applyFill="1" applyBorder="1" applyAlignment="1" applyProtection="1">
      <alignment horizontal="right" vertical="center"/>
      <protection/>
    </xf>
    <xf numFmtId="38" fontId="4" fillId="26" borderId="10" xfId="51" applyFont="1" applyFill="1" applyBorder="1" applyAlignment="1" applyProtection="1">
      <alignment horizontal="right" vertical="center"/>
      <protection/>
    </xf>
    <xf numFmtId="38" fontId="4" fillId="27" borderId="68" xfId="51" applyFont="1" applyFill="1" applyBorder="1" applyAlignment="1" applyProtection="1">
      <alignment horizontal="right" vertical="center"/>
      <protection/>
    </xf>
    <xf numFmtId="0" fontId="36" fillId="0" borderId="66" xfId="0" applyFont="1" applyFill="1" applyBorder="1" applyAlignment="1" applyProtection="1">
      <alignment horizontal="center" vertical="center" shrinkToFit="1"/>
      <protection/>
    </xf>
    <xf numFmtId="0" fontId="3" fillId="0" borderId="119" xfId="0" applyFont="1" applyFill="1" applyBorder="1" applyAlignment="1" applyProtection="1">
      <alignment horizontal="center" vertical="center" shrinkToFit="1"/>
      <protection/>
    </xf>
    <xf numFmtId="38" fontId="3" fillId="0" borderId="120" xfId="51" applyFont="1" applyFill="1" applyBorder="1" applyAlignment="1" applyProtection="1">
      <alignment horizontal="right" vertical="center" shrinkToFit="1"/>
      <protection/>
    </xf>
    <xf numFmtId="38" fontId="4" fillId="0" borderId="121" xfId="51" applyFont="1" applyFill="1" applyBorder="1" applyAlignment="1" applyProtection="1">
      <alignment vertical="center"/>
      <protection locked="0"/>
    </xf>
    <xf numFmtId="0" fontId="3" fillId="0" borderId="122" xfId="0" applyFont="1" applyFill="1" applyBorder="1" applyAlignment="1" applyProtection="1">
      <alignment horizontal="center" vertical="center" shrinkToFit="1"/>
      <protection/>
    </xf>
    <xf numFmtId="38" fontId="4" fillId="0" borderId="123" xfId="51" applyFont="1" applyFill="1" applyBorder="1" applyAlignment="1" applyProtection="1">
      <alignment vertical="center"/>
      <protection locked="0"/>
    </xf>
    <xf numFmtId="0" fontId="3" fillId="0" borderId="122" xfId="0" applyFont="1" applyFill="1" applyBorder="1" applyAlignment="1" applyProtection="1">
      <alignment horizontal="center" vertical="center"/>
      <protection/>
    </xf>
    <xf numFmtId="38" fontId="3" fillId="0" borderId="120" xfId="51" applyFont="1" applyFill="1" applyBorder="1" applyAlignment="1" applyProtection="1">
      <alignment horizontal="right" vertical="center"/>
      <protection/>
    </xf>
    <xf numFmtId="0" fontId="3" fillId="0" borderId="119" xfId="0" applyFont="1" applyFill="1" applyBorder="1" applyAlignment="1" applyProtection="1">
      <alignment horizontal="center" vertical="center"/>
      <protection/>
    </xf>
    <xf numFmtId="0" fontId="36" fillId="0" borderId="124" xfId="0" applyFont="1" applyFill="1" applyBorder="1" applyAlignment="1" applyProtection="1">
      <alignment horizontal="center" vertical="center" shrinkToFit="1"/>
      <protection/>
    </xf>
    <xf numFmtId="0" fontId="3" fillId="0" borderId="106" xfId="0" applyFont="1" applyFill="1" applyBorder="1" applyAlignment="1" applyProtection="1">
      <alignment vertical="center" shrinkToFit="1"/>
      <protection locked="0"/>
    </xf>
    <xf numFmtId="0" fontId="36" fillId="0" borderId="48" xfId="0" applyFont="1" applyFill="1" applyBorder="1" applyAlignment="1" applyProtection="1">
      <alignment horizontal="center" vertical="center" shrinkToFit="1"/>
      <protection/>
    </xf>
    <xf numFmtId="38" fontId="3" fillId="0" borderId="51" xfId="51" applyFont="1" applyFill="1" applyBorder="1" applyAlignment="1" applyProtection="1">
      <alignment horizontal="right" vertical="center"/>
      <protection locked="0"/>
    </xf>
    <xf numFmtId="38" fontId="36" fillId="26" borderId="125" xfId="0" applyNumberFormat="1" applyFont="1" applyFill="1" applyBorder="1" applyAlignment="1" applyProtection="1">
      <alignment horizontal="center" vertical="center"/>
      <protection/>
    </xf>
    <xf numFmtId="38" fontId="4" fillId="26" borderId="18" xfId="51" applyFont="1" applyFill="1" applyBorder="1" applyAlignment="1" applyProtection="1">
      <alignment vertical="center"/>
      <protection/>
    </xf>
    <xf numFmtId="38" fontId="4" fillId="26" borderId="21" xfId="51" applyFont="1" applyFill="1" applyBorder="1" applyAlignment="1" applyProtection="1">
      <alignment vertical="center"/>
      <protection/>
    </xf>
    <xf numFmtId="38" fontId="4" fillId="27" borderId="19" xfId="51" applyFont="1" applyFill="1" applyBorder="1" applyAlignment="1" applyProtection="1">
      <alignment horizontal="right" vertical="center"/>
      <protection/>
    </xf>
    <xf numFmtId="0" fontId="3" fillId="0" borderId="121" xfId="0" applyFont="1" applyFill="1" applyBorder="1" applyAlignment="1" applyProtection="1">
      <alignment vertical="center"/>
      <protection locked="0"/>
    </xf>
    <xf numFmtId="0" fontId="3" fillId="0" borderId="123" xfId="0" applyFont="1" applyFill="1" applyBorder="1" applyAlignment="1" applyProtection="1">
      <alignment vertical="center"/>
      <protection locked="0"/>
    </xf>
    <xf numFmtId="0" fontId="0" fillId="0" borderId="124"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shrinkToFit="1"/>
      <protection/>
    </xf>
    <xf numFmtId="38" fontId="3" fillId="0" borderId="24" xfId="51" applyFont="1" applyFill="1" applyBorder="1" applyAlignment="1" applyProtection="1">
      <alignment horizontal="right" vertical="center"/>
      <protection locked="0"/>
    </xf>
    <xf numFmtId="38" fontId="36" fillId="0" borderId="70" xfId="0" applyNumberFormat="1"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shrinkToFit="1"/>
      <protection/>
    </xf>
    <xf numFmtId="38" fontId="4" fillId="0" borderId="70" xfId="5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38" fontId="36" fillId="1" borderId="118" xfId="0" applyNumberFormat="1" applyFont="1" applyFill="1" applyBorder="1" applyAlignment="1" applyProtection="1">
      <alignment horizontal="center" vertical="center"/>
      <protection/>
    </xf>
    <xf numFmtId="0" fontId="4" fillId="1" borderId="67" xfId="0" applyFont="1" applyFill="1" applyBorder="1" applyAlignment="1" applyProtection="1">
      <alignment horizontal="center" vertical="center" shrinkToFit="1"/>
      <protection/>
    </xf>
    <xf numFmtId="38" fontId="4" fillId="1" borderId="68" xfId="51" applyFont="1" applyFill="1" applyBorder="1" applyAlignment="1" applyProtection="1">
      <alignment horizontal="right" vertical="center"/>
      <protection/>
    </xf>
    <xf numFmtId="38" fontId="4" fillId="1" borderId="10" xfId="51" applyFont="1" applyFill="1" applyBorder="1" applyAlignment="1" applyProtection="1">
      <alignment horizontal="right" vertical="center"/>
      <protection/>
    </xf>
    <xf numFmtId="38" fontId="4" fillId="1" borderId="67" xfId="51" applyFont="1" applyFill="1" applyBorder="1" applyAlignment="1" applyProtection="1">
      <alignment horizontal="center" vertical="center" shrinkToFit="1"/>
      <protection/>
    </xf>
    <xf numFmtId="38" fontId="3" fillId="0" borderId="99" xfId="51" applyFont="1" applyFill="1" applyBorder="1" applyAlignment="1" applyProtection="1">
      <alignment horizontal="right" vertical="center"/>
      <protection locked="0"/>
    </xf>
    <xf numFmtId="38" fontId="3" fillId="0" borderId="99" xfId="51" applyFont="1" applyFill="1" applyBorder="1" applyAlignment="1" applyProtection="1">
      <alignment vertical="center"/>
      <protection locked="0"/>
    </xf>
    <xf numFmtId="0" fontId="3" fillId="25" borderId="103" xfId="0" applyFont="1" applyFill="1" applyBorder="1" applyAlignment="1" applyProtection="1">
      <alignment horizontal="center" vertical="center" shrinkToFit="1"/>
      <protection/>
    </xf>
    <xf numFmtId="0" fontId="4" fillId="25" borderId="97" xfId="0" applyFont="1" applyFill="1" applyBorder="1" applyAlignment="1" applyProtection="1">
      <alignment horizontal="left" vertical="center" shrinkToFit="1"/>
      <protection/>
    </xf>
    <xf numFmtId="38" fontId="3" fillId="0" borderId="104" xfId="51" applyFont="1" applyFill="1" applyBorder="1" applyAlignment="1" applyProtection="1">
      <alignment vertical="center" shrinkToFit="1"/>
      <protection locked="0"/>
    </xf>
    <xf numFmtId="0" fontId="3" fillId="25" borderId="97" xfId="0" applyFont="1" applyFill="1" applyBorder="1" applyAlignment="1" applyProtection="1">
      <alignment horizontal="center" vertical="center" shrinkToFit="1"/>
      <protection/>
    </xf>
    <xf numFmtId="0" fontId="36" fillId="0" borderId="109" xfId="0" applyFont="1" applyFill="1" applyBorder="1" applyAlignment="1" applyProtection="1">
      <alignment horizontal="center" vertical="center" shrinkToFit="1"/>
      <protection/>
    </xf>
    <xf numFmtId="0" fontId="3" fillId="0" borderId="110" xfId="0" applyFont="1" applyFill="1" applyBorder="1" applyAlignment="1" applyProtection="1">
      <alignment horizontal="center" vertical="center"/>
      <protection/>
    </xf>
    <xf numFmtId="0" fontId="3" fillId="25" borderId="110" xfId="0" applyFont="1" applyFill="1" applyBorder="1" applyAlignment="1" applyProtection="1">
      <alignment horizontal="center" vertical="center" shrinkToFit="1"/>
      <protection/>
    </xf>
    <xf numFmtId="0" fontId="4" fillId="27" borderId="20" xfId="0" applyFont="1" applyFill="1" applyBorder="1" applyAlignment="1" applyProtection="1">
      <alignment horizontal="center" vertical="center" shrinkToFit="1"/>
      <protection/>
    </xf>
    <xf numFmtId="0" fontId="36" fillId="0" borderId="84" xfId="0" applyFont="1" applyFill="1" applyBorder="1" applyAlignment="1" applyProtection="1">
      <alignment horizontal="center" vertical="center" shrinkToFit="1"/>
      <protection/>
    </xf>
    <xf numFmtId="0" fontId="3" fillId="25" borderId="119" xfId="0" applyFont="1" applyFill="1" applyBorder="1" applyAlignment="1" applyProtection="1">
      <alignment horizontal="center" vertical="center" shrinkToFit="1"/>
      <protection/>
    </xf>
    <xf numFmtId="38" fontId="3" fillId="25" borderId="120" xfId="51" applyFont="1" applyFill="1" applyBorder="1" applyAlignment="1" applyProtection="1">
      <alignment horizontal="right" vertical="center" shrinkToFit="1"/>
      <protection/>
    </xf>
    <xf numFmtId="0" fontId="36" fillId="0" borderId="126" xfId="0"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4" fillId="0" borderId="119" xfId="0" applyFont="1" applyFill="1" applyBorder="1" applyAlignment="1" applyProtection="1">
      <alignment horizontal="left" vertical="center" shrinkToFit="1"/>
      <protection/>
    </xf>
    <xf numFmtId="38" fontId="3" fillId="0" borderId="121" xfId="51" applyFont="1" applyFill="1" applyBorder="1" applyAlignment="1" applyProtection="1">
      <alignment horizontal="right" vertical="center"/>
      <protection locked="0"/>
    </xf>
    <xf numFmtId="0" fontId="5" fillId="0" borderId="126" xfId="0" applyFont="1" applyFill="1" applyBorder="1" applyAlignment="1" applyProtection="1">
      <alignment horizontal="center" vertical="center" shrinkToFit="1"/>
      <protection/>
    </xf>
    <xf numFmtId="38" fontId="4" fillId="0" borderId="104" xfId="51" applyFont="1" applyFill="1" applyBorder="1" applyAlignment="1" applyProtection="1">
      <alignment horizontal="right" vertical="center"/>
      <protection locked="0"/>
    </xf>
    <xf numFmtId="0" fontId="4" fillId="0" borderId="97" xfId="0" applyFont="1" applyFill="1" applyBorder="1" applyAlignment="1" applyProtection="1">
      <alignment horizontal="center" vertical="center" shrinkToFit="1"/>
      <protection/>
    </xf>
    <xf numFmtId="38" fontId="4" fillId="0" borderId="98" xfId="51" applyFont="1" applyFill="1" applyBorder="1" applyAlignment="1" applyProtection="1">
      <alignment horizontal="right" vertical="center"/>
      <protection/>
    </xf>
    <xf numFmtId="0" fontId="4" fillId="0" borderId="104" xfId="0" applyFont="1" applyFill="1" applyBorder="1" applyAlignment="1" applyProtection="1">
      <alignment vertical="center"/>
      <protection locked="0"/>
    </xf>
    <xf numFmtId="0" fontId="3" fillId="0" borderId="99" xfId="0" applyFont="1" applyFill="1" applyBorder="1" applyAlignment="1" applyProtection="1">
      <alignment vertical="center"/>
      <protection locked="0"/>
    </xf>
    <xf numFmtId="0" fontId="4" fillId="0" borderId="97" xfId="0" applyFont="1" applyFill="1" applyBorder="1" applyAlignment="1" applyProtection="1">
      <alignment horizontal="left" vertical="center" shrinkToFit="1"/>
      <protection/>
    </xf>
    <xf numFmtId="38" fontId="4" fillId="0" borderId="23" xfId="51" applyFont="1" applyFill="1" applyBorder="1" applyAlignment="1" applyProtection="1">
      <alignment horizontal="right" vertical="center"/>
      <protection/>
    </xf>
    <xf numFmtId="0" fontId="4" fillId="0" borderId="24" xfId="0" applyFont="1" applyFill="1" applyBorder="1" applyAlignment="1" applyProtection="1">
      <alignment vertical="center"/>
      <protection locked="0"/>
    </xf>
    <xf numFmtId="0" fontId="36" fillId="0" borderId="114" xfId="0" applyFont="1" applyBorder="1" applyAlignment="1" applyProtection="1">
      <alignment horizontal="center" vertical="center" wrapText="1" shrinkToFit="1"/>
      <protection/>
    </xf>
    <xf numFmtId="0" fontId="32" fillId="0" borderId="97" xfId="0" applyFont="1" applyFill="1" applyBorder="1" applyAlignment="1" applyProtection="1">
      <alignment horizontal="center" vertical="center"/>
      <protection/>
    </xf>
    <xf numFmtId="0" fontId="36" fillId="0" borderId="96" xfId="0" applyFont="1" applyBorder="1" applyAlignment="1" applyProtection="1">
      <alignment horizontal="center" vertical="center" shrinkToFit="1"/>
      <protection/>
    </xf>
    <xf numFmtId="0" fontId="4" fillId="0" borderId="110" xfId="0" applyFont="1" applyFill="1" applyBorder="1" applyAlignment="1" applyProtection="1">
      <alignment horizontal="center" vertical="center" shrinkToFit="1"/>
      <protection/>
    </xf>
    <xf numFmtId="38" fontId="4" fillId="0" borderId="24" xfId="51" applyFont="1" applyFill="1" applyBorder="1" applyAlignment="1" applyProtection="1">
      <alignment horizontal="right" vertical="center"/>
      <protection locked="0"/>
    </xf>
    <xf numFmtId="0" fontId="4" fillId="1" borderId="71" xfId="0" applyFont="1" applyFill="1" applyBorder="1" applyAlignment="1" applyProtection="1">
      <alignment horizontal="center" vertical="center" shrinkToFit="1"/>
      <protection/>
    </xf>
    <xf numFmtId="38" fontId="4" fillId="1" borderId="69" xfId="51" applyFont="1" applyFill="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38" fontId="3" fillId="0" borderId="0" xfId="51" applyFont="1" applyBorder="1" applyAlignment="1" applyProtection="1">
      <alignment horizontal="right" vertical="center"/>
      <protection/>
    </xf>
    <xf numFmtId="38" fontId="3" fillId="0" borderId="0" xfId="51" applyFont="1" applyBorder="1" applyAlignment="1" applyProtection="1">
      <alignment vertical="center"/>
      <protection/>
    </xf>
    <xf numFmtId="0" fontId="36" fillId="23" borderId="66" xfId="0" applyFont="1" applyFill="1" applyBorder="1" applyAlignment="1" applyProtection="1">
      <alignment horizontal="center" vertical="center"/>
      <protection/>
    </xf>
    <xf numFmtId="0" fontId="36" fillId="23" borderId="15" xfId="0" applyFont="1" applyFill="1" applyBorder="1" applyAlignment="1" applyProtection="1">
      <alignment horizontal="center" vertical="center"/>
      <protection/>
    </xf>
    <xf numFmtId="0" fontId="36" fillId="0" borderId="53" xfId="0" applyFont="1" applyFill="1" applyBorder="1" applyAlignment="1" applyProtection="1">
      <alignment horizontal="center" vertical="center" wrapText="1" shrinkToFit="1"/>
      <protection/>
    </xf>
    <xf numFmtId="0" fontId="31" fillId="0" borderId="53" xfId="0" applyFont="1" applyFill="1" applyBorder="1" applyAlignment="1" applyProtection="1">
      <alignment horizontal="center" vertical="center" shrinkToFit="1"/>
      <protection/>
    </xf>
    <xf numFmtId="0" fontId="3" fillId="0" borderId="97" xfId="0" applyNumberFormat="1" applyFont="1" applyFill="1" applyBorder="1" applyAlignment="1" applyProtection="1">
      <alignment horizontal="left" vertical="center" shrinkToFit="1"/>
      <protection/>
    </xf>
    <xf numFmtId="0" fontId="32" fillId="0" borderId="98" xfId="0" applyFont="1" applyFill="1" applyBorder="1" applyAlignment="1" applyProtection="1">
      <alignment vertical="center"/>
      <protection/>
    </xf>
    <xf numFmtId="38" fontId="36" fillId="26" borderId="124" xfId="0" applyNumberFormat="1" applyFont="1" applyFill="1" applyBorder="1" applyAlignment="1" applyProtection="1">
      <alignment horizontal="center" vertical="center"/>
      <protection/>
    </xf>
    <xf numFmtId="0" fontId="4" fillId="26" borderId="103" xfId="0" applyFont="1" applyFill="1" applyBorder="1" applyAlignment="1" applyProtection="1">
      <alignment horizontal="center" vertical="center" shrinkToFit="1"/>
      <protection/>
    </xf>
    <xf numFmtId="38" fontId="4" fillId="26" borderId="101" xfId="51" applyFont="1" applyFill="1" applyBorder="1" applyAlignment="1" applyProtection="1">
      <alignment horizontal="right" vertical="center"/>
      <protection/>
    </xf>
    <xf numFmtId="38" fontId="4" fillId="26" borderId="99" xfId="51" applyFont="1" applyFill="1" applyBorder="1" applyAlignment="1" applyProtection="1">
      <alignment horizontal="right" vertical="center"/>
      <protection/>
    </xf>
    <xf numFmtId="0" fontId="3" fillId="0" borderId="98" xfId="0" applyFont="1" applyFill="1" applyBorder="1" applyAlignment="1" applyProtection="1">
      <alignment horizontal="center" vertical="center"/>
      <protection/>
    </xf>
    <xf numFmtId="38" fontId="3" fillId="0" borderId="23" xfId="51" applyFont="1" applyFill="1" applyBorder="1" applyAlignment="1" applyProtection="1" quotePrefix="1">
      <alignment horizontal="center" vertical="center" shrinkToFit="1"/>
      <protection/>
    </xf>
    <xf numFmtId="0" fontId="36" fillId="0" borderId="66" xfId="0" applyNumberFormat="1" applyFont="1" applyFill="1" applyBorder="1" applyAlignment="1" applyProtection="1">
      <alignment horizontal="center" vertical="center" shrinkToFit="1"/>
      <protection/>
    </xf>
    <xf numFmtId="0" fontId="3" fillId="0" borderId="127" xfId="0" applyFont="1" applyFill="1" applyBorder="1" applyAlignment="1" applyProtection="1">
      <alignment horizontal="center" vertical="center"/>
      <protection/>
    </xf>
    <xf numFmtId="38" fontId="3" fillId="0" borderId="128" xfId="51" applyFont="1" applyFill="1" applyBorder="1" applyAlignment="1" applyProtection="1">
      <alignment horizontal="right" vertical="center"/>
      <protection/>
    </xf>
    <xf numFmtId="38" fontId="4" fillId="0" borderId="129" xfId="51" applyFont="1" applyFill="1" applyBorder="1" applyAlignment="1" applyProtection="1">
      <alignment vertical="center"/>
      <protection locked="0"/>
    </xf>
    <xf numFmtId="0" fontId="3" fillId="0" borderId="129" xfId="0" applyFont="1" applyFill="1" applyBorder="1" applyAlignment="1" applyProtection="1">
      <alignment vertical="center"/>
      <protection locked="0"/>
    </xf>
    <xf numFmtId="0" fontId="0" fillId="0" borderId="0" xfId="0" applyFont="1" applyFill="1" applyAlignment="1">
      <alignment/>
    </xf>
    <xf numFmtId="0" fontId="36" fillId="0" borderId="124" xfId="0" applyNumberFormat="1" applyFont="1" applyFill="1" applyBorder="1" applyAlignment="1" applyProtection="1">
      <alignment horizontal="center" vertical="center" shrinkToFit="1"/>
      <protection/>
    </xf>
    <xf numFmtId="0" fontId="4" fillId="0" borderId="97" xfId="0" applyFont="1" applyFill="1" applyBorder="1" applyAlignment="1" applyProtection="1">
      <alignment horizontal="center" vertical="center"/>
      <protection/>
    </xf>
    <xf numFmtId="0" fontId="4" fillId="0" borderId="97" xfId="0" applyNumberFormat="1" applyFont="1" applyFill="1" applyBorder="1" applyAlignment="1" applyProtection="1">
      <alignment horizontal="left" vertical="center" shrinkToFit="1"/>
      <protection/>
    </xf>
    <xf numFmtId="190" fontId="1" fillId="24" borderId="112" xfId="0" applyNumberFormat="1" applyFont="1" applyFill="1" applyBorder="1" applyAlignment="1" applyProtection="1">
      <alignment horizontal="center" vertical="center"/>
      <protection/>
    </xf>
    <xf numFmtId="0" fontId="1" fillId="24" borderId="113" xfId="0" applyFont="1" applyFill="1" applyBorder="1" applyAlignment="1" applyProtection="1">
      <alignment horizontal="center" vertical="center"/>
      <protection/>
    </xf>
    <xf numFmtId="178" fontId="36" fillId="24" borderId="112" xfId="0" applyNumberFormat="1" applyFont="1" applyFill="1" applyBorder="1" applyAlignment="1" applyProtection="1">
      <alignment horizontal="right" vertical="center" shrinkToFit="1"/>
      <protection/>
    </xf>
    <xf numFmtId="178" fontId="36" fillId="24" borderId="113" xfId="0" applyNumberFormat="1" applyFont="1" applyFill="1" applyBorder="1" applyAlignment="1" applyProtection="1">
      <alignment horizontal="right" vertical="center" shrinkToFit="1"/>
      <protection/>
    </xf>
    <xf numFmtId="0" fontId="1" fillId="0" borderId="116" xfId="0" applyFont="1" applyBorder="1" applyAlignment="1" applyProtection="1">
      <alignment horizontal="center" vertical="center"/>
      <protection/>
    </xf>
    <xf numFmtId="0" fontId="1" fillId="0" borderId="112" xfId="0" applyFont="1" applyBorder="1" applyAlignment="1" applyProtection="1">
      <alignment horizontal="center" vertical="center" shrinkToFit="1"/>
      <protection/>
    </xf>
    <xf numFmtId="0" fontId="1" fillId="0" borderId="130" xfId="0" applyFont="1" applyBorder="1" applyAlignment="1" applyProtection="1">
      <alignment horizontal="center" vertical="center" shrinkToFit="1"/>
      <protection/>
    </xf>
    <xf numFmtId="0" fontId="1" fillId="0" borderId="113" xfId="0" applyFont="1" applyBorder="1" applyAlignment="1" applyProtection="1">
      <alignment horizontal="center" vertical="center" shrinkToFit="1"/>
      <protection/>
    </xf>
    <xf numFmtId="0" fontId="36" fillId="0" borderId="112" xfId="0" applyFont="1" applyBorder="1" applyAlignment="1" applyProtection="1">
      <alignment horizontal="right" vertical="center"/>
      <protection/>
    </xf>
    <xf numFmtId="0" fontId="36" fillId="0" borderId="113" xfId="0" applyFont="1" applyBorder="1" applyAlignment="1" applyProtection="1">
      <alignment horizontal="right" vertical="center"/>
      <protection/>
    </xf>
    <xf numFmtId="0" fontId="36" fillId="23" borderId="124" xfId="0" applyFont="1" applyFill="1" applyBorder="1" applyAlignment="1" applyProtection="1">
      <alignment horizontal="center" vertical="center"/>
      <protection/>
    </xf>
    <xf numFmtId="0" fontId="3" fillId="23" borderId="115" xfId="0" applyFont="1" applyFill="1" applyBorder="1" applyAlignment="1" applyProtection="1">
      <alignment horizontal="center" vertical="center" shrinkToFit="1"/>
      <protection/>
    </xf>
    <xf numFmtId="38" fontId="3" fillId="23" borderId="116" xfId="51" applyFont="1" applyFill="1" applyBorder="1" applyAlignment="1" applyProtection="1">
      <alignment horizontal="center" vertical="center"/>
      <protection/>
    </xf>
    <xf numFmtId="38" fontId="3" fillId="23" borderId="117" xfId="51" applyFont="1" applyFill="1" applyBorder="1" applyAlignment="1" applyProtection="1">
      <alignment horizontal="center" vertical="center"/>
      <protection/>
    </xf>
    <xf numFmtId="0" fontId="3" fillId="23" borderId="117" xfId="0" applyFont="1" applyFill="1" applyBorder="1" applyAlignment="1" applyProtection="1">
      <alignment horizontal="center" vertical="center"/>
      <protection/>
    </xf>
    <xf numFmtId="0" fontId="36" fillId="0" borderId="66" xfId="0" applyFont="1" applyFill="1" applyBorder="1" applyAlignment="1" applyProtection="1">
      <alignment horizontal="center" vertical="center" wrapText="1" shrinkToFit="1"/>
      <protection/>
    </xf>
    <xf numFmtId="0" fontId="32" fillId="0" borderId="127" xfId="0" applyFont="1" applyFill="1" applyBorder="1" applyAlignment="1" applyProtection="1">
      <alignment horizontal="center" vertical="center"/>
      <protection/>
    </xf>
    <xf numFmtId="0" fontId="3" fillId="0" borderId="128" xfId="0" applyFont="1" applyFill="1" applyBorder="1" applyAlignment="1" applyProtection="1">
      <alignment vertical="center"/>
      <protection/>
    </xf>
    <xf numFmtId="0" fontId="3" fillId="0" borderId="127" xfId="0" applyFont="1" applyFill="1" applyBorder="1" applyAlignment="1" applyProtection="1">
      <alignment horizontal="center" vertical="center" shrinkToFit="1"/>
      <protection/>
    </xf>
    <xf numFmtId="38" fontId="3" fillId="0" borderId="128" xfId="51" applyFont="1" applyFill="1" applyBorder="1" applyAlignment="1" applyProtection="1">
      <alignment horizontal="right" vertical="center" shrinkToFit="1"/>
      <protection/>
    </xf>
    <xf numFmtId="0" fontId="31" fillId="0" borderId="48" xfId="0" applyFont="1" applyFill="1" applyBorder="1" applyAlignment="1" applyProtection="1">
      <alignment horizontal="center" vertical="center" shrinkToFit="1"/>
      <protection/>
    </xf>
    <xf numFmtId="0" fontId="32" fillId="0" borderId="110" xfId="0" applyFont="1" applyFill="1" applyBorder="1" applyAlignment="1" applyProtection="1">
      <alignment horizontal="center" vertical="center" shrinkToFit="1"/>
      <protection/>
    </xf>
    <xf numFmtId="0" fontId="31" fillId="0" borderId="131" xfId="0" applyFont="1" applyFill="1" applyBorder="1" applyAlignment="1" applyProtection="1">
      <alignment horizontal="center" vertical="center"/>
      <protection/>
    </xf>
    <xf numFmtId="0" fontId="3" fillId="0" borderId="132" xfId="0" applyFont="1" applyFill="1" applyBorder="1" applyAlignment="1" applyProtection="1">
      <alignment horizontal="center" vertical="center" shrinkToFit="1"/>
      <protection/>
    </xf>
    <xf numFmtId="38" fontId="3" fillId="0" borderId="133" xfId="51" applyFont="1" applyFill="1" applyBorder="1" applyAlignment="1" applyProtection="1">
      <alignment horizontal="right" vertical="center"/>
      <protection/>
    </xf>
    <xf numFmtId="38" fontId="3" fillId="0" borderId="134" xfId="51" applyFont="1" applyFill="1" applyBorder="1" applyAlignment="1" applyProtection="1">
      <alignment horizontal="right" vertical="center"/>
      <protection locked="0"/>
    </xf>
    <xf numFmtId="0" fontId="32" fillId="0" borderId="132" xfId="0" applyFont="1" applyFill="1" applyBorder="1" applyAlignment="1" applyProtection="1">
      <alignment horizontal="center" vertical="center" shrinkToFit="1"/>
      <protection/>
    </xf>
    <xf numFmtId="38" fontId="3" fillId="0" borderId="133" xfId="51" applyFont="1" applyFill="1" applyBorder="1" applyAlignment="1" applyProtection="1">
      <alignment horizontal="right" vertical="center" shrinkToFit="1"/>
      <protection/>
    </xf>
    <xf numFmtId="38" fontId="4" fillId="0" borderId="134" xfId="51" applyFont="1" applyFill="1" applyBorder="1" applyAlignment="1" applyProtection="1">
      <alignment vertical="center"/>
      <protection locked="0"/>
    </xf>
    <xf numFmtId="0" fontId="31" fillId="0" borderId="48" xfId="0" applyFont="1" applyFill="1" applyBorder="1" applyAlignment="1" applyProtection="1">
      <alignment horizontal="center" vertical="center"/>
      <protection/>
    </xf>
    <xf numFmtId="0" fontId="31" fillId="0" borderId="131" xfId="0" applyFont="1" applyFill="1" applyBorder="1" applyAlignment="1" applyProtection="1">
      <alignment horizontal="center" vertical="center" shrinkToFit="1"/>
      <protection/>
    </xf>
    <xf numFmtId="0" fontId="3" fillId="0" borderId="132" xfId="0" applyFont="1" applyFill="1" applyBorder="1" applyAlignment="1" applyProtection="1">
      <alignment horizontal="center" vertical="center"/>
      <protection/>
    </xf>
    <xf numFmtId="38" fontId="7" fillId="0" borderId="133" xfId="51" applyFont="1" applyFill="1" applyBorder="1" applyAlignment="1" applyProtection="1">
      <alignment horizontal="left" vertical="center"/>
      <protection/>
    </xf>
    <xf numFmtId="38" fontId="3" fillId="0" borderId="134" xfId="51" applyFont="1" applyFill="1" applyBorder="1" applyAlignment="1" applyProtection="1">
      <alignment horizontal="center" vertical="center"/>
      <protection locked="0"/>
    </xf>
    <xf numFmtId="38" fontId="3" fillId="0" borderId="133" xfId="51" applyFont="1" applyFill="1" applyBorder="1" applyAlignment="1" applyProtection="1">
      <alignment horizontal="center" vertical="center"/>
      <protection/>
    </xf>
    <xf numFmtId="0" fontId="3" fillId="0" borderId="115" xfId="0" applyFont="1" applyFill="1" applyBorder="1" applyAlignment="1" applyProtection="1">
      <alignment horizontal="center" vertical="center"/>
      <protection/>
    </xf>
    <xf numFmtId="38" fontId="3" fillId="0" borderId="116" xfId="51" applyFont="1" applyFill="1" applyBorder="1" applyAlignment="1" applyProtection="1">
      <alignment horizontal="right" vertical="center"/>
      <protection/>
    </xf>
    <xf numFmtId="38" fontId="4" fillId="0" borderId="117" xfId="51" applyFont="1" applyFill="1" applyBorder="1" applyAlignment="1" applyProtection="1">
      <alignment vertical="center"/>
      <protection locked="0"/>
    </xf>
    <xf numFmtId="38" fontId="3" fillId="0" borderId="116" xfId="51" applyFont="1" applyFill="1" applyBorder="1" applyAlignment="1" applyProtection="1">
      <alignment horizontal="right" vertical="center" shrinkToFit="1"/>
      <protection/>
    </xf>
    <xf numFmtId="0" fontId="31" fillId="0" borderId="124" xfId="0" applyFont="1" applyFill="1" applyBorder="1" applyAlignment="1" applyProtection="1">
      <alignment horizontal="center" vertical="center"/>
      <protection/>
    </xf>
    <xf numFmtId="0" fontId="32" fillId="0" borderId="97" xfId="0" applyFont="1" applyFill="1" applyBorder="1" applyAlignment="1" applyProtection="1">
      <alignment horizontal="center" vertical="center" shrinkToFit="1"/>
      <protection/>
    </xf>
    <xf numFmtId="0" fontId="3" fillId="0" borderId="23" xfId="0" applyFont="1" applyFill="1" applyBorder="1" applyAlignment="1" applyProtection="1">
      <alignment vertical="center"/>
      <protection/>
    </xf>
    <xf numFmtId="38" fontId="3" fillId="0" borderId="121" xfId="51" applyFont="1" applyFill="1" applyBorder="1" applyAlignment="1" applyProtection="1">
      <alignment vertical="center"/>
      <protection locked="0"/>
    </xf>
    <xf numFmtId="0" fontId="36" fillId="0" borderId="131" xfId="0" applyFont="1" applyFill="1" applyBorder="1" applyAlignment="1" applyProtection="1">
      <alignment horizontal="center" vertical="center" shrinkToFit="1"/>
      <protection/>
    </xf>
    <xf numFmtId="38" fontId="3" fillId="0" borderId="134" xfId="51" applyFont="1" applyFill="1" applyBorder="1" applyAlignment="1" applyProtection="1">
      <alignment vertical="center"/>
      <protection locked="0"/>
    </xf>
    <xf numFmtId="38" fontId="36" fillId="0" borderId="125"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shrinkToFit="1"/>
      <protection/>
    </xf>
    <xf numFmtId="38" fontId="4" fillId="0" borderId="19" xfId="51" applyFont="1" applyFill="1" applyBorder="1" applyAlignment="1" applyProtection="1">
      <alignment horizontal="right" vertical="center"/>
      <protection/>
    </xf>
    <xf numFmtId="38" fontId="4" fillId="0" borderId="18" xfId="51" applyFont="1" applyFill="1" applyBorder="1" applyAlignment="1" applyProtection="1">
      <alignment horizontal="right" vertical="center"/>
      <protection/>
    </xf>
    <xf numFmtId="38" fontId="3" fillId="0" borderId="101" xfId="51" applyFont="1" applyFill="1" applyBorder="1" applyAlignment="1" applyProtection="1">
      <alignment horizontal="right" vertical="center" shrinkToFit="1"/>
      <protection/>
    </xf>
    <xf numFmtId="38" fontId="36"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38" fontId="4" fillId="0" borderId="0" xfId="51" applyFont="1" applyFill="1" applyBorder="1" applyAlignment="1" applyProtection="1">
      <alignment horizontal="right" vertical="center"/>
      <protection/>
    </xf>
    <xf numFmtId="0" fontId="5" fillId="1" borderId="67" xfId="0" applyFont="1" applyFill="1" applyBorder="1" applyAlignment="1" applyProtection="1">
      <alignment horizontal="center" vertical="center" shrinkToFit="1"/>
      <protection/>
    </xf>
    <xf numFmtId="38" fontId="4" fillId="1" borderId="68" xfId="51" applyNumberFormat="1" applyFont="1" applyFill="1" applyBorder="1" applyAlignment="1" applyProtection="1">
      <alignment horizontal="right" vertical="center"/>
      <protection/>
    </xf>
    <xf numFmtId="38" fontId="4" fillId="1" borderId="10" xfId="51"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メモ 3"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test_table" xfId="65"/>
    <cellStyle name="標準_香川県部数表(10.10.1～)" xfId="66"/>
    <cellStyle name="Followed Hyperlink" xfId="67"/>
    <cellStyle name="良い" xfId="68"/>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108</xdr:row>
      <xdr:rowOff>0</xdr:rowOff>
    </xdr:from>
    <xdr:to>
      <xdr:col>17</xdr:col>
      <xdr:colOff>219075</xdr:colOff>
      <xdr:row>108</xdr:row>
      <xdr:rowOff>0</xdr:rowOff>
    </xdr:to>
    <xdr:sp>
      <xdr:nvSpPr>
        <xdr:cNvPr id="1"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2"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3"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4"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5"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6"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7"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8"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9"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0"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1"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2"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3"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4"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5" name="AutoShape 5"/>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108</xdr:row>
      <xdr:rowOff>0</xdr:rowOff>
    </xdr:from>
    <xdr:to>
      <xdr:col>17</xdr:col>
      <xdr:colOff>219075</xdr:colOff>
      <xdr:row>108</xdr:row>
      <xdr:rowOff>0</xdr:rowOff>
    </xdr:to>
    <xdr:sp>
      <xdr:nvSpPr>
        <xdr:cNvPr id="16" name="AutoShape 6"/>
        <xdr:cNvSpPr>
          <a:spLocks/>
        </xdr:cNvSpPr>
      </xdr:nvSpPr>
      <xdr:spPr>
        <a:xfrm>
          <a:off x="11553825" y="21336000"/>
          <a:ext cx="76200" cy="0"/>
        </a:xfrm>
        <a:prstGeom prst="leftBracket">
          <a:avLst>
            <a:gd name="adj" fmla="val -214748364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9.00390625" defaultRowHeight="13.5"/>
  <cols>
    <col min="1" max="1" width="1.625" style="57" customWidth="1"/>
    <col min="2" max="2" width="3.625" style="57" customWidth="1"/>
    <col min="3" max="3" width="20.625" style="57" customWidth="1"/>
    <col min="4" max="4" width="10.625" style="57" customWidth="1"/>
    <col min="5" max="5" width="4.50390625" style="57" customWidth="1"/>
    <col min="6" max="6" width="10.625" style="57" customWidth="1"/>
    <col min="7" max="7" width="4.50390625" style="57" customWidth="1"/>
    <col min="8" max="8" width="10.625" style="56" customWidth="1"/>
    <col min="9" max="9" width="4.50390625" style="57" customWidth="1"/>
    <col min="10" max="10" width="16.625" style="57" customWidth="1"/>
    <col min="11" max="16384" width="9.00390625" style="57" customWidth="1"/>
  </cols>
  <sheetData>
    <row r="1" spans="1:7" ht="35.25" customHeight="1">
      <c r="A1" s="53"/>
      <c r="B1" s="96" t="s">
        <v>20</v>
      </c>
      <c r="C1" s="97"/>
      <c r="D1" s="97"/>
      <c r="E1" s="97"/>
      <c r="F1" s="97"/>
      <c r="G1" s="97"/>
    </row>
    <row r="2" spans="1:7" ht="13.5" customHeight="1">
      <c r="A2" s="53"/>
      <c r="B2" s="54"/>
      <c r="C2" s="55"/>
      <c r="D2" s="55"/>
      <c r="E2" s="55"/>
      <c r="F2" s="55"/>
      <c r="G2" s="55"/>
    </row>
    <row r="3" spans="2:7" s="56" customFormat="1" ht="24" customHeight="1">
      <c r="B3" s="58" t="s">
        <v>21</v>
      </c>
      <c r="C3" s="59"/>
      <c r="D3" s="60" t="s">
        <v>22</v>
      </c>
      <c r="E3" s="58"/>
      <c r="F3" s="58"/>
      <c r="G3" s="58"/>
    </row>
    <row r="4" ht="13.5" customHeight="1" thickBot="1"/>
    <row r="5" spans="2:9" s="56" customFormat="1" ht="24" customHeight="1">
      <c r="B5" s="98" t="s">
        <v>23</v>
      </c>
      <c r="C5" s="99"/>
      <c r="D5" s="100"/>
      <c r="E5" s="101"/>
      <c r="F5" s="101"/>
      <c r="G5" s="101"/>
      <c r="H5" s="101"/>
      <c r="I5" s="102"/>
    </row>
    <row r="6" spans="2:9" s="56" customFormat="1" ht="24" customHeight="1">
      <c r="B6" s="87" t="s">
        <v>24</v>
      </c>
      <c r="C6" s="88"/>
      <c r="D6" s="91"/>
      <c r="E6" s="92"/>
      <c r="F6" s="92"/>
      <c r="G6" s="92"/>
      <c r="H6" s="92"/>
      <c r="I6" s="93"/>
    </row>
    <row r="7" spans="2:9" s="56" customFormat="1" ht="24" customHeight="1">
      <c r="B7" s="87" t="s">
        <v>25</v>
      </c>
      <c r="C7" s="88"/>
      <c r="D7" s="91"/>
      <c r="E7" s="92"/>
      <c r="F7" s="92"/>
      <c r="G7" s="92"/>
      <c r="H7" s="92"/>
      <c r="I7" s="93"/>
    </row>
    <row r="8" spans="2:9" s="56" customFormat="1" ht="24" customHeight="1">
      <c r="B8" s="87" t="s">
        <v>26</v>
      </c>
      <c r="C8" s="88"/>
      <c r="D8" s="91"/>
      <c r="E8" s="92"/>
      <c r="F8" s="92"/>
      <c r="G8" s="92"/>
      <c r="H8" s="92"/>
      <c r="I8" s="93"/>
    </row>
    <row r="9" spans="2:9" s="56" customFormat="1" ht="24" customHeight="1">
      <c r="B9" s="87" t="s">
        <v>27</v>
      </c>
      <c r="C9" s="88"/>
      <c r="D9" s="91"/>
      <c r="E9" s="92"/>
      <c r="F9" s="92"/>
      <c r="G9" s="92"/>
      <c r="H9" s="92"/>
      <c r="I9" s="93"/>
    </row>
    <row r="10" spans="2:9" s="56" customFormat="1" ht="24" customHeight="1">
      <c r="B10" s="87" t="s">
        <v>28</v>
      </c>
      <c r="C10" s="88"/>
      <c r="D10" s="91"/>
      <c r="E10" s="92"/>
      <c r="F10" s="92"/>
      <c r="G10" s="92"/>
      <c r="H10" s="92"/>
      <c r="I10" s="93"/>
    </row>
    <row r="11" spans="2:9" s="56" customFormat="1" ht="24" customHeight="1">
      <c r="B11" s="87" t="s">
        <v>29</v>
      </c>
      <c r="C11" s="88"/>
      <c r="D11" s="91"/>
      <c r="E11" s="92"/>
      <c r="F11" s="92"/>
      <c r="G11" s="92"/>
      <c r="H11" s="92"/>
      <c r="I11" s="93"/>
    </row>
    <row r="12" spans="2:9" s="56" customFormat="1" ht="24" customHeight="1">
      <c r="B12" s="87" t="s">
        <v>30</v>
      </c>
      <c r="C12" s="88"/>
      <c r="D12" s="61"/>
      <c r="E12" s="62" t="s">
        <v>31</v>
      </c>
      <c r="F12" s="61"/>
      <c r="G12" s="62" t="s">
        <v>32</v>
      </c>
      <c r="H12" s="61"/>
      <c r="I12" s="63" t="s">
        <v>33</v>
      </c>
    </row>
    <row r="13" spans="2:9" s="56" customFormat="1" ht="24" customHeight="1" thickBot="1">
      <c r="B13" s="94" t="s">
        <v>34</v>
      </c>
      <c r="C13" s="95"/>
      <c r="D13" s="89"/>
      <c r="E13" s="89"/>
      <c r="F13" s="89"/>
      <c r="G13" s="89"/>
      <c r="H13" s="89"/>
      <c r="I13" s="90"/>
    </row>
    <row r="14" spans="2:7" s="56" customFormat="1" ht="24" customHeight="1">
      <c r="B14" s="58"/>
      <c r="C14" s="64"/>
      <c r="D14" s="58"/>
      <c r="E14" s="58"/>
      <c r="F14" s="58"/>
      <c r="G14" s="58"/>
    </row>
    <row r="15" spans="1:8" s="56" customFormat="1" ht="14.25">
      <c r="A15" s="65"/>
      <c r="B15" s="66" t="s">
        <v>35</v>
      </c>
      <c r="C15" s="66"/>
      <c r="D15" s="65"/>
      <c r="E15" s="66"/>
      <c r="F15" s="65"/>
      <c r="G15" s="65"/>
      <c r="H15" s="65"/>
    </row>
    <row r="16" spans="1:8" s="56" customFormat="1" ht="13.5">
      <c r="A16" s="67"/>
      <c r="B16" s="67" t="s">
        <v>36</v>
      </c>
      <c r="C16" s="68" t="s">
        <v>37</v>
      </c>
      <c r="D16" s="67"/>
      <c r="E16" s="67"/>
      <c r="F16" s="65"/>
      <c r="G16" s="65"/>
      <c r="H16" s="65"/>
    </row>
    <row r="17" spans="1:8" s="56" customFormat="1" ht="13.5">
      <c r="A17" s="65"/>
      <c r="B17" s="65" t="s">
        <v>38</v>
      </c>
      <c r="C17" s="68" t="s">
        <v>39</v>
      </c>
      <c r="D17" s="65"/>
      <c r="E17" s="65"/>
      <c r="F17" s="65"/>
      <c r="G17" s="65"/>
      <c r="H17" s="65"/>
    </row>
    <row r="18" spans="1:8" s="56" customFormat="1" ht="13.5">
      <c r="A18" s="65"/>
      <c r="B18" s="65"/>
      <c r="C18" s="68" t="s">
        <v>40</v>
      </c>
      <c r="D18" s="65"/>
      <c r="E18" s="65"/>
      <c r="F18" s="65"/>
      <c r="G18" s="65"/>
      <c r="H18" s="65"/>
    </row>
    <row r="19" spans="1:8" s="56" customFormat="1" ht="13.5">
      <c r="A19" s="65"/>
      <c r="B19" s="67" t="s">
        <v>41</v>
      </c>
      <c r="C19" s="68" t="s">
        <v>42</v>
      </c>
      <c r="D19" s="65"/>
      <c r="E19" s="67"/>
      <c r="F19" s="65"/>
      <c r="G19" s="65"/>
      <c r="H19" s="65"/>
    </row>
    <row r="20" spans="1:8" s="56" customFormat="1" ht="13.5">
      <c r="A20" s="65"/>
      <c r="B20" s="65" t="s">
        <v>43</v>
      </c>
      <c r="C20" s="68" t="s">
        <v>44</v>
      </c>
      <c r="D20" s="65"/>
      <c r="E20" s="65"/>
      <c r="F20" s="65"/>
      <c r="G20" s="65"/>
      <c r="H20" s="69"/>
    </row>
    <row r="21" spans="1:8" s="56" customFormat="1" ht="13.5">
      <c r="A21" s="65"/>
      <c r="B21" s="65"/>
      <c r="C21" s="68" t="s">
        <v>45</v>
      </c>
      <c r="D21" s="65"/>
      <c r="E21" s="65"/>
      <c r="F21" s="65"/>
      <c r="G21" s="65"/>
      <c r="H21" s="65"/>
    </row>
    <row r="22" spans="1:8" s="56" customFormat="1" ht="13.5">
      <c r="A22" s="65"/>
      <c r="B22" s="67" t="s">
        <v>46</v>
      </c>
      <c r="C22" s="68" t="s">
        <v>47</v>
      </c>
      <c r="D22" s="65"/>
      <c r="E22" s="67"/>
      <c r="F22" s="65"/>
      <c r="G22" s="65"/>
      <c r="H22" s="65"/>
    </row>
    <row r="23" spans="1:8" s="56" customFormat="1" ht="13.5">
      <c r="A23" s="65"/>
      <c r="B23" s="65" t="s">
        <v>48</v>
      </c>
      <c r="C23" s="68" t="s">
        <v>49</v>
      </c>
      <c r="D23" s="65"/>
      <c r="E23" s="65"/>
      <c r="F23" s="65"/>
      <c r="G23" s="65"/>
      <c r="H23" s="65"/>
    </row>
    <row r="24" spans="1:8" s="56" customFormat="1" ht="13.5">
      <c r="A24" s="65"/>
      <c r="B24" s="65"/>
      <c r="C24" s="68" t="s">
        <v>50</v>
      </c>
      <c r="D24" s="65"/>
      <c r="E24" s="65"/>
      <c r="F24" s="65"/>
      <c r="G24" s="65"/>
      <c r="H24" s="65"/>
    </row>
    <row r="25" spans="1:8" s="56" customFormat="1" ht="13.5">
      <c r="A25" s="65"/>
      <c r="B25" s="67" t="s">
        <v>51</v>
      </c>
      <c r="C25" s="68" t="s">
        <v>52</v>
      </c>
      <c r="D25" s="65"/>
      <c r="E25" s="67"/>
      <c r="F25" s="65"/>
      <c r="G25" s="65"/>
      <c r="H25" s="65"/>
    </row>
    <row r="26" spans="1:8" s="56" customFormat="1" ht="13.5">
      <c r="A26" s="65"/>
      <c r="B26" s="65"/>
      <c r="C26" s="65"/>
      <c r="D26" s="65"/>
      <c r="E26" s="65"/>
      <c r="F26" s="65"/>
      <c r="G26" s="65"/>
      <c r="H26" s="65"/>
    </row>
    <row r="27" spans="1:8" s="56" customFormat="1" ht="14.25">
      <c r="A27" s="65"/>
      <c r="B27" s="66" t="s">
        <v>18</v>
      </c>
      <c r="C27" s="66"/>
      <c r="D27" s="65"/>
      <c r="E27" s="66"/>
      <c r="F27" s="65"/>
      <c r="G27" s="65"/>
      <c r="H27" s="65"/>
    </row>
    <row r="28" spans="1:8" s="56" customFormat="1" ht="13.5">
      <c r="A28" s="65"/>
      <c r="B28" s="67" t="s">
        <v>36</v>
      </c>
      <c r="C28" s="68" t="s">
        <v>53</v>
      </c>
      <c r="D28" s="65"/>
      <c r="E28" s="67"/>
      <c r="F28" s="65"/>
      <c r="G28" s="65"/>
      <c r="H28" s="65"/>
    </row>
    <row r="29" spans="1:8" s="56" customFormat="1" ht="13.5">
      <c r="A29" s="65"/>
      <c r="B29" s="65" t="s">
        <v>38</v>
      </c>
      <c r="C29" s="68" t="s">
        <v>54</v>
      </c>
      <c r="D29" s="65"/>
      <c r="E29" s="65"/>
      <c r="F29" s="65"/>
      <c r="G29" s="65"/>
      <c r="H29" s="65"/>
    </row>
    <row r="30" spans="1:8" s="56" customFormat="1" ht="13.5">
      <c r="A30" s="65"/>
      <c r="B30" s="67" t="s">
        <v>41</v>
      </c>
      <c r="C30" s="68" t="s">
        <v>55</v>
      </c>
      <c r="D30" s="65"/>
      <c r="E30" s="67"/>
      <c r="F30" s="65"/>
      <c r="G30" s="65"/>
      <c r="H30" s="65"/>
    </row>
    <row r="31" spans="1:8" s="56" customFormat="1" ht="13.5">
      <c r="A31" s="65"/>
      <c r="B31" s="65"/>
      <c r="C31" s="65"/>
      <c r="D31" s="65"/>
      <c r="E31" s="65"/>
      <c r="F31" s="65"/>
      <c r="G31" s="65"/>
      <c r="H31" s="65"/>
    </row>
    <row r="32" spans="1:8" s="56" customFormat="1" ht="14.25">
      <c r="A32" s="65"/>
      <c r="B32" s="66" t="s">
        <v>19</v>
      </c>
      <c r="C32" s="66"/>
      <c r="D32" s="65"/>
      <c r="E32" s="66"/>
      <c r="F32" s="65"/>
      <c r="G32" s="65"/>
      <c r="H32" s="65"/>
    </row>
    <row r="33" spans="1:8" s="56" customFormat="1" ht="13.5">
      <c r="A33" s="65"/>
      <c r="B33" s="67" t="s">
        <v>36</v>
      </c>
      <c r="C33" s="68" t="s">
        <v>56</v>
      </c>
      <c r="D33" s="65"/>
      <c r="E33" s="67"/>
      <c r="F33" s="65"/>
      <c r="G33" s="65"/>
      <c r="H33" s="65"/>
    </row>
    <row r="34" spans="1:8" s="56" customFormat="1" ht="13.5">
      <c r="A34" s="65"/>
      <c r="B34" s="65" t="s">
        <v>38</v>
      </c>
      <c r="C34" s="68" t="s">
        <v>57</v>
      </c>
      <c r="D34" s="65"/>
      <c r="E34" s="65"/>
      <c r="F34" s="65"/>
      <c r="G34" s="65"/>
      <c r="H34" s="65"/>
    </row>
    <row r="35" spans="1:8" s="56" customFormat="1" ht="13.5">
      <c r="A35" s="65"/>
      <c r="B35" s="67" t="s">
        <v>41</v>
      </c>
      <c r="C35" s="68" t="s">
        <v>58</v>
      </c>
      <c r="D35" s="65"/>
      <c r="E35" s="67"/>
      <c r="F35" s="65"/>
      <c r="G35" s="65"/>
      <c r="H35" s="65"/>
    </row>
    <row r="36" spans="1:8" s="56" customFormat="1" ht="13.5">
      <c r="A36" s="65"/>
      <c r="B36" s="67"/>
      <c r="C36" s="68" t="s">
        <v>59</v>
      </c>
      <c r="D36" s="65"/>
      <c r="E36" s="67"/>
      <c r="F36" s="65"/>
      <c r="G36" s="65"/>
      <c r="H36" s="65"/>
    </row>
    <row r="37" spans="1:8" s="56" customFormat="1" ht="13.5">
      <c r="A37" s="65"/>
      <c r="B37" s="65"/>
      <c r="C37" s="65"/>
      <c r="D37" s="65"/>
      <c r="E37" s="65"/>
      <c r="F37" s="65"/>
      <c r="G37" s="65"/>
      <c r="H37" s="65"/>
    </row>
  </sheetData>
  <sheetProtection password="EF88" sheet="1" objects="1" scenarios="1"/>
  <mergeCells count="18">
    <mergeCell ref="B1:G1"/>
    <mergeCell ref="B8:C8"/>
    <mergeCell ref="B7:C7"/>
    <mergeCell ref="B6:C6"/>
    <mergeCell ref="B5:C5"/>
    <mergeCell ref="D8:I8"/>
    <mergeCell ref="D7:I7"/>
    <mergeCell ref="D6:I6"/>
    <mergeCell ref="D5:I5"/>
    <mergeCell ref="B9:C9"/>
    <mergeCell ref="D13:I13"/>
    <mergeCell ref="D11:I11"/>
    <mergeCell ref="D10:I10"/>
    <mergeCell ref="D9:I9"/>
    <mergeCell ref="B13:C13"/>
    <mergeCell ref="B12:C12"/>
    <mergeCell ref="B11:C11"/>
    <mergeCell ref="B10:C10"/>
  </mergeCells>
  <dataValidations count="4">
    <dataValidation type="list" allowBlank="1" showInputMessage="1" showErrorMessage="1" sqref="D13:I13">
      <formula1>"B1,B2,B3,B4,B4以下,B4厚紙,A4,A2,A3,B2+ハガキ,B3+ハガキ,その他"</formula1>
    </dataValidation>
    <dataValidation type="list" allowBlank="1" showInputMessage="1" showErrorMessage="1" sqref="D12">
      <formula1>"2024,2025"</formula1>
    </dataValidation>
    <dataValidation type="list" allowBlank="1" showInputMessage="1" showErrorMessage="1" sqref="F12">
      <formula1>"1,2,3,4,5,6,7,8,9,10,11,12"</formula1>
    </dataValidation>
    <dataValidation type="list" allowBlank="1" showInputMessage="1" showErrorMessage="1" sqref="H12">
      <formula1>"1,2,3,4,5,6,7,8,9,10,11,12,13,14,15,16,17,18,19,20,21,22,23,24,25,26,27,28,29,30,31"</formula1>
    </dataValidation>
  </dataValidation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21"/>
  <sheetViews>
    <sheetView showZeros="0" tabSelected="1" zoomScale="85" zoomScaleNormal="85" zoomScaleSheetLayoutView="75" zoomScalePageLayoutView="0" workbookViewId="0" topLeftCell="A1">
      <selection activeCell="D7" sqref="D7"/>
    </sheetView>
  </sheetViews>
  <sheetFormatPr defaultColWidth="8.875" defaultRowHeight="13.5"/>
  <cols>
    <col min="1" max="1" width="12.75390625" style="171" customWidth="1"/>
    <col min="2" max="2" width="10.125" style="172" customWidth="1"/>
    <col min="3" max="4" width="7.625" style="173" customWidth="1"/>
    <col min="5" max="5" width="10.125" style="174" customWidth="1"/>
    <col min="6" max="7" width="7.625" style="173" customWidth="1"/>
    <col min="8" max="8" width="10.125" style="174" customWidth="1"/>
    <col min="9" max="10" width="7.625" style="173" customWidth="1"/>
    <col min="11" max="11" width="10.125" style="174" customWidth="1"/>
    <col min="12" max="13" width="7.625" style="173" customWidth="1"/>
    <col min="14" max="14" width="10.125" style="174" customWidth="1"/>
    <col min="15" max="15" width="7.625" style="173" customWidth="1"/>
    <col min="16" max="16" width="7.625" style="158" customWidth="1"/>
    <col min="17" max="17" width="10.125" style="174" customWidth="1"/>
    <col min="18" max="18" width="8.00390625" style="173" customWidth="1"/>
    <col min="19" max="19" width="7.625" style="175" customWidth="1"/>
    <col min="20" max="16384" width="8.875" style="158" customWidth="1"/>
  </cols>
  <sheetData>
    <row r="1" spans="1:19" ht="15.75" customHeight="1">
      <c r="A1" s="157" t="s">
        <v>65</v>
      </c>
      <c r="B1" s="157"/>
      <c r="C1" s="157"/>
      <c r="D1" s="157"/>
      <c r="E1" s="157"/>
      <c r="F1" s="157"/>
      <c r="G1" s="157"/>
      <c r="H1" s="157"/>
      <c r="I1" s="157"/>
      <c r="J1" s="157"/>
      <c r="K1" s="157"/>
      <c r="L1" s="157"/>
      <c r="M1" s="157"/>
      <c r="N1" s="157"/>
      <c r="O1" s="157"/>
      <c r="P1" s="157"/>
      <c r="Q1" s="157"/>
      <c r="R1" s="157"/>
      <c r="S1" s="157"/>
    </row>
    <row r="2" spans="1:19" ht="15" customHeight="1">
      <c r="A2" s="159" t="s">
        <v>2</v>
      </c>
      <c r="B2" s="159"/>
      <c r="C2" s="160" t="s">
        <v>11</v>
      </c>
      <c r="D2" s="160"/>
      <c r="E2" s="160" t="s">
        <v>3</v>
      </c>
      <c r="F2" s="160"/>
      <c r="G2" s="161" t="s">
        <v>4</v>
      </c>
      <c r="H2" s="160" t="s">
        <v>5</v>
      </c>
      <c r="I2" s="160"/>
      <c r="J2" s="160"/>
      <c r="K2" s="160" t="s">
        <v>63</v>
      </c>
      <c r="L2" s="160"/>
      <c r="M2" s="160"/>
      <c r="N2" s="160" t="s">
        <v>64</v>
      </c>
      <c r="O2" s="160"/>
      <c r="P2" s="162"/>
      <c r="Q2" s="163" t="s">
        <v>372</v>
      </c>
      <c r="R2" s="163"/>
      <c r="S2" s="163"/>
    </row>
    <row r="3" spans="1:19" s="170" customFormat="1" ht="22.5" customHeight="1">
      <c r="A3" s="164">
        <f>IF('依頼書'!F12="","",DATE('依頼書'!D12,'依頼書'!F12,'依頼書'!H12))</f>
      </c>
      <c r="B3" s="164"/>
      <c r="C3" s="165">
        <f>D40+G40+J40+M40+P40+S40</f>
        <v>0</v>
      </c>
      <c r="D3" s="165"/>
      <c r="E3" s="165">
        <f>C3+C44+C93+C139+C177</f>
        <v>0</v>
      </c>
      <c r="F3" s="165"/>
      <c r="G3" s="166">
        <f>'依頼書'!D13</f>
        <v>0</v>
      </c>
      <c r="H3" s="167">
        <f>'依頼書'!D10</f>
        <v>0</v>
      </c>
      <c r="I3" s="167"/>
      <c r="J3" s="167"/>
      <c r="K3" s="167">
        <f>'依頼書'!D11</f>
        <v>0</v>
      </c>
      <c r="L3" s="167"/>
      <c r="M3" s="167"/>
      <c r="N3" s="168">
        <f>'依頼書'!D5</f>
        <v>0</v>
      </c>
      <c r="O3" s="168"/>
      <c r="P3" s="162"/>
      <c r="Q3" s="169"/>
      <c r="R3" s="169"/>
      <c r="S3" s="169"/>
    </row>
    <row r="4" ht="3" customHeight="1" thickBot="1"/>
    <row r="5" spans="1:19" s="180" customFormat="1" ht="15.75" customHeight="1">
      <c r="A5" s="176" t="s">
        <v>17</v>
      </c>
      <c r="B5" s="177" t="s">
        <v>6</v>
      </c>
      <c r="C5" s="178"/>
      <c r="D5" s="179"/>
      <c r="E5" s="178" t="s">
        <v>7</v>
      </c>
      <c r="F5" s="178"/>
      <c r="G5" s="178"/>
      <c r="H5" s="177" t="s">
        <v>8</v>
      </c>
      <c r="I5" s="178"/>
      <c r="J5" s="179"/>
      <c r="K5" s="178" t="s">
        <v>0</v>
      </c>
      <c r="L5" s="178"/>
      <c r="M5" s="178"/>
      <c r="N5" s="177" t="s">
        <v>9</v>
      </c>
      <c r="O5" s="178"/>
      <c r="P5" s="179"/>
      <c r="Q5" s="178" t="s">
        <v>86</v>
      </c>
      <c r="R5" s="178"/>
      <c r="S5" s="179"/>
    </row>
    <row r="6" spans="1:19" s="189" customFormat="1" ht="12" customHeight="1" thickBot="1">
      <c r="A6" s="181"/>
      <c r="B6" s="182" t="s">
        <v>14</v>
      </c>
      <c r="C6" s="183" t="s">
        <v>15</v>
      </c>
      <c r="D6" s="184" t="s">
        <v>262</v>
      </c>
      <c r="E6" s="185" t="s">
        <v>14</v>
      </c>
      <c r="F6" s="183" t="s">
        <v>15</v>
      </c>
      <c r="G6" s="186" t="s">
        <v>262</v>
      </c>
      <c r="H6" s="182" t="s">
        <v>14</v>
      </c>
      <c r="I6" s="183" t="s">
        <v>15</v>
      </c>
      <c r="J6" s="184" t="s">
        <v>262</v>
      </c>
      <c r="K6" s="185" t="s">
        <v>14</v>
      </c>
      <c r="L6" s="183" t="s">
        <v>15</v>
      </c>
      <c r="M6" s="187" t="s">
        <v>262</v>
      </c>
      <c r="N6" s="182" t="s">
        <v>14</v>
      </c>
      <c r="O6" s="183" t="s">
        <v>15</v>
      </c>
      <c r="P6" s="188" t="s">
        <v>262</v>
      </c>
      <c r="Q6" s="185" t="s">
        <v>14</v>
      </c>
      <c r="R6" s="183" t="s">
        <v>212</v>
      </c>
      <c r="S6" s="184" t="s">
        <v>262</v>
      </c>
    </row>
    <row r="7" spans="1:19" s="202" customFormat="1" ht="15.75" customHeight="1">
      <c r="A7" s="190" t="s">
        <v>66</v>
      </c>
      <c r="B7" s="191" t="s">
        <v>273</v>
      </c>
      <c r="C7" s="192">
        <v>950</v>
      </c>
      <c r="D7" s="193"/>
      <c r="E7" s="194" t="s">
        <v>179</v>
      </c>
      <c r="F7" s="195">
        <v>300</v>
      </c>
      <c r="G7" s="196"/>
      <c r="H7" s="197" t="s">
        <v>179</v>
      </c>
      <c r="I7" s="195">
        <v>300</v>
      </c>
      <c r="J7" s="193"/>
      <c r="K7" s="194" t="s">
        <v>280</v>
      </c>
      <c r="L7" s="198">
        <v>250</v>
      </c>
      <c r="M7" s="196"/>
      <c r="N7" s="197" t="s">
        <v>179</v>
      </c>
      <c r="O7" s="195">
        <v>220</v>
      </c>
      <c r="P7" s="193"/>
      <c r="Q7" s="199" t="s">
        <v>202</v>
      </c>
      <c r="R7" s="200">
        <v>2020</v>
      </c>
      <c r="S7" s="201"/>
    </row>
    <row r="8" spans="1:19" s="202" customFormat="1" ht="15.75" customHeight="1">
      <c r="A8" s="190"/>
      <c r="B8" s="191" t="s">
        <v>308</v>
      </c>
      <c r="C8" s="192">
        <v>700</v>
      </c>
      <c r="D8" s="203"/>
      <c r="E8" s="204" t="s">
        <v>273</v>
      </c>
      <c r="F8" s="192">
        <v>120</v>
      </c>
      <c r="G8" s="205"/>
      <c r="H8" s="191" t="s">
        <v>273</v>
      </c>
      <c r="I8" s="192">
        <v>600</v>
      </c>
      <c r="J8" s="203"/>
      <c r="K8" s="204" t="s">
        <v>298</v>
      </c>
      <c r="L8" s="192">
        <v>580</v>
      </c>
      <c r="M8" s="205"/>
      <c r="N8" s="191" t="s">
        <v>180</v>
      </c>
      <c r="O8" s="192">
        <v>100</v>
      </c>
      <c r="P8" s="203"/>
      <c r="Q8" s="206" t="s">
        <v>67</v>
      </c>
      <c r="R8" s="207">
        <v>1660</v>
      </c>
      <c r="S8" s="208"/>
    </row>
    <row r="9" spans="1:20" s="202" customFormat="1" ht="15.75" customHeight="1">
      <c r="A9" s="190"/>
      <c r="B9" s="191" t="s">
        <v>275</v>
      </c>
      <c r="C9" s="192">
        <v>800</v>
      </c>
      <c r="D9" s="203"/>
      <c r="E9" s="204" t="s">
        <v>286</v>
      </c>
      <c r="F9" s="192">
        <v>220</v>
      </c>
      <c r="G9" s="205"/>
      <c r="H9" s="191" t="s">
        <v>274</v>
      </c>
      <c r="I9" s="192">
        <v>650</v>
      </c>
      <c r="J9" s="203"/>
      <c r="K9" s="204"/>
      <c r="L9" s="192"/>
      <c r="M9" s="205"/>
      <c r="N9" s="191" t="s">
        <v>286</v>
      </c>
      <c r="O9" s="192">
        <v>360</v>
      </c>
      <c r="P9" s="203"/>
      <c r="Q9" s="206" t="s">
        <v>68</v>
      </c>
      <c r="R9" s="207">
        <v>1660</v>
      </c>
      <c r="S9" s="208"/>
      <c r="T9" s="209"/>
    </row>
    <row r="10" spans="1:19" s="202" customFormat="1" ht="15.75" customHeight="1">
      <c r="A10" s="190"/>
      <c r="B10" s="191" t="s">
        <v>307</v>
      </c>
      <c r="C10" s="210">
        <v>400</v>
      </c>
      <c r="D10" s="203"/>
      <c r="E10" s="204" t="s">
        <v>274</v>
      </c>
      <c r="F10" s="192">
        <v>300</v>
      </c>
      <c r="G10" s="205"/>
      <c r="H10" s="211" t="s">
        <v>200</v>
      </c>
      <c r="I10" s="192">
        <v>450</v>
      </c>
      <c r="J10" s="203"/>
      <c r="K10" s="204" t="s">
        <v>346</v>
      </c>
      <c r="L10" s="192"/>
      <c r="M10" s="212"/>
      <c r="N10" s="191" t="s">
        <v>301</v>
      </c>
      <c r="O10" s="192">
        <v>1000</v>
      </c>
      <c r="P10" s="203"/>
      <c r="Q10" s="206" t="s">
        <v>69</v>
      </c>
      <c r="R10" s="207">
        <v>1910</v>
      </c>
      <c r="S10" s="208"/>
    </row>
    <row r="11" spans="1:19" s="202" customFormat="1" ht="15.75" customHeight="1">
      <c r="A11" s="190"/>
      <c r="B11" s="213"/>
      <c r="C11" s="214"/>
      <c r="D11" s="203"/>
      <c r="E11" s="204"/>
      <c r="F11" s="192"/>
      <c r="G11" s="205"/>
      <c r="H11" s="191" t="s">
        <v>277</v>
      </c>
      <c r="I11" s="192">
        <v>300</v>
      </c>
      <c r="J11" s="203"/>
      <c r="K11" s="215"/>
      <c r="L11" s="192"/>
      <c r="M11" s="212"/>
      <c r="N11" s="191" t="s">
        <v>290</v>
      </c>
      <c r="O11" s="192">
        <v>750</v>
      </c>
      <c r="P11" s="203"/>
      <c r="Q11" s="206" t="s">
        <v>70</v>
      </c>
      <c r="R11" s="207">
        <v>1440</v>
      </c>
      <c r="S11" s="208"/>
    </row>
    <row r="12" spans="1:19" s="202" customFormat="1" ht="15.75" customHeight="1">
      <c r="A12" s="190"/>
      <c r="B12" s="213" t="s">
        <v>299</v>
      </c>
      <c r="C12" s="214">
        <v>130</v>
      </c>
      <c r="D12" s="203"/>
      <c r="E12" s="204" t="s">
        <v>276</v>
      </c>
      <c r="F12" s="192">
        <v>200</v>
      </c>
      <c r="G12" s="205"/>
      <c r="H12" s="191" t="s">
        <v>278</v>
      </c>
      <c r="I12" s="192">
        <v>500</v>
      </c>
      <c r="J12" s="203"/>
      <c r="K12" s="216" t="s">
        <v>347</v>
      </c>
      <c r="L12" s="192"/>
      <c r="M12" s="212"/>
      <c r="N12" s="191" t="s">
        <v>297</v>
      </c>
      <c r="O12" s="192">
        <v>430</v>
      </c>
      <c r="P12" s="203"/>
      <c r="Q12" s="206" t="s">
        <v>71</v>
      </c>
      <c r="R12" s="217">
        <v>1340</v>
      </c>
      <c r="S12" s="208"/>
    </row>
    <row r="13" spans="1:19" s="202" customFormat="1" ht="15.75" customHeight="1">
      <c r="A13" s="190"/>
      <c r="B13" s="213" t="s">
        <v>300</v>
      </c>
      <c r="C13" s="214">
        <v>150</v>
      </c>
      <c r="D13" s="203"/>
      <c r="E13" s="204" t="s">
        <v>297</v>
      </c>
      <c r="F13" s="192">
        <v>250</v>
      </c>
      <c r="G13" s="205"/>
      <c r="H13" s="191" t="s">
        <v>279</v>
      </c>
      <c r="I13" s="192">
        <v>550</v>
      </c>
      <c r="J13" s="203"/>
      <c r="K13" s="213" t="s">
        <v>348</v>
      </c>
      <c r="L13" s="192"/>
      <c r="M13" s="212"/>
      <c r="N13" s="191" t="s">
        <v>279</v>
      </c>
      <c r="O13" s="192">
        <v>420</v>
      </c>
      <c r="P13" s="203"/>
      <c r="Q13" s="206" t="s">
        <v>72</v>
      </c>
      <c r="R13" s="217">
        <v>1300</v>
      </c>
      <c r="S13" s="208"/>
    </row>
    <row r="14" spans="1:19" s="202" customFormat="1" ht="15.75" customHeight="1">
      <c r="A14" s="190"/>
      <c r="B14" s="213"/>
      <c r="C14" s="214"/>
      <c r="D14" s="203"/>
      <c r="E14" s="204" t="s">
        <v>315</v>
      </c>
      <c r="F14" s="192">
        <v>40</v>
      </c>
      <c r="G14" s="212"/>
      <c r="H14" s="191"/>
      <c r="I14" s="192"/>
      <c r="J14" s="218"/>
      <c r="K14" s="213" t="s">
        <v>349</v>
      </c>
      <c r="L14" s="192"/>
      <c r="M14" s="212"/>
      <c r="N14" s="191"/>
      <c r="O14" s="192"/>
      <c r="P14" s="219"/>
      <c r="Q14" s="206" t="s">
        <v>73</v>
      </c>
      <c r="R14" s="217">
        <v>2280</v>
      </c>
      <c r="S14" s="208"/>
    </row>
    <row r="15" spans="1:19" s="202" customFormat="1" ht="15.75" customHeight="1">
      <c r="A15" s="190"/>
      <c r="B15" s="213"/>
      <c r="C15" s="214"/>
      <c r="D15" s="218"/>
      <c r="E15" s="204" t="s">
        <v>316</v>
      </c>
      <c r="F15" s="214">
        <v>30</v>
      </c>
      <c r="G15" s="212"/>
      <c r="H15" s="191"/>
      <c r="I15" s="192"/>
      <c r="J15" s="218"/>
      <c r="K15" s="220" t="s">
        <v>350</v>
      </c>
      <c r="L15" s="192"/>
      <c r="M15" s="212"/>
      <c r="N15" s="191"/>
      <c r="O15" s="192"/>
      <c r="P15" s="219"/>
      <c r="Q15" s="206" t="s">
        <v>74</v>
      </c>
      <c r="R15" s="217">
        <v>1280</v>
      </c>
      <c r="S15" s="208"/>
    </row>
    <row r="16" spans="1:19" s="202" customFormat="1" ht="15.75" customHeight="1">
      <c r="A16" s="190"/>
      <c r="B16" s="213"/>
      <c r="C16" s="214"/>
      <c r="D16" s="218"/>
      <c r="E16" s="204" t="s">
        <v>317</v>
      </c>
      <c r="F16" s="192">
        <v>150</v>
      </c>
      <c r="G16" s="212"/>
      <c r="H16" s="191"/>
      <c r="I16" s="192"/>
      <c r="J16" s="218"/>
      <c r="K16" s="221"/>
      <c r="L16" s="192"/>
      <c r="M16" s="212"/>
      <c r="N16" s="191"/>
      <c r="O16" s="192"/>
      <c r="P16" s="219"/>
      <c r="Q16" s="206" t="s">
        <v>75</v>
      </c>
      <c r="R16" s="217">
        <v>1330</v>
      </c>
      <c r="S16" s="208"/>
    </row>
    <row r="17" spans="1:19" s="202" customFormat="1" ht="15.75" customHeight="1">
      <c r="A17" s="190"/>
      <c r="B17" s="213"/>
      <c r="C17" s="192"/>
      <c r="D17" s="218"/>
      <c r="E17" s="222"/>
      <c r="F17" s="192"/>
      <c r="G17" s="212"/>
      <c r="H17" s="213"/>
      <c r="I17" s="192"/>
      <c r="J17" s="218"/>
      <c r="K17" s="222"/>
      <c r="L17" s="192"/>
      <c r="M17" s="223"/>
      <c r="N17" s="213"/>
      <c r="O17" s="192"/>
      <c r="P17" s="218"/>
      <c r="Q17" s="206" t="s">
        <v>76</v>
      </c>
      <c r="R17" s="217">
        <v>1270</v>
      </c>
      <c r="S17" s="208"/>
    </row>
    <row r="18" spans="1:19" s="202" customFormat="1" ht="15.75" customHeight="1">
      <c r="A18" s="190"/>
      <c r="B18" s="213" t="s">
        <v>305</v>
      </c>
      <c r="C18" s="192"/>
      <c r="D18" s="218"/>
      <c r="E18" s="222"/>
      <c r="F18" s="192"/>
      <c r="G18" s="223"/>
      <c r="H18" s="213"/>
      <c r="I18" s="192"/>
      <c r="J18" s="218"/>
      <c r="K18" s="222"/>
      <c r="L18" s="192"/>
      <c r="M18" s="223"/>
      <c r="N18" s="213"/>
      <c r="O18" s="192"/>
      <c r="P18" s="218"/>
      <c r="Q18" s="206"/>
      <c r="R18" s="224"/>
      <c r="S18" s="208"/>
    </row>
    <row r="19" spans="1:19" s="202" customFormat="1" ht="15.75" customHeight="1">
      <c r="A19" s="190"/>
      <c r="B19" s="213"/>
      <c r="C19" s="192"/>
      <c r="D19" s="218"/>
      <c r="E19" s="222"/>
      <c r="F19" s="192"/>
      <c r="G19" s="223"/>
      <c r="H19" s="213"/>
      <c r="I19" s="192"/>
      <c r="J19" s="218"/>
      <c r="K19" s="222"/>
      <c r="L19" s="192"/>
      <c r="M19" s="223"/>
      <c r="N19" s="213"/>
      <c r="O19" s="192"/>
      <c r="P19" s="218"/>
      <c r="Q19" s="206" t="s">
        <v>203</v>
      </c>
      <c r="R19" s="217">
        <v>2660</v>
      </c>
      <c r="S19" s="208"/>
    </row>
    <row r="20" spans="1:19" s="202" customFormat="1" ht="15.75" customHeight="1">
      <c r="A20" s="190"/>
      <c r="B20" s="213"/>
      <c r="C20" s="192"/>
      <c r="D20" s="225"/>
      <c r="E20" s="222"/>
      <c r="F20" s="192"/>
      <c r="G20" s="223"/>
      <c r="H20" s="213"/>
      <c r="I20" s="192"/>
      <c r="J20" s="225"/>
      <c r="K20" s="222"/>
      <c r="L20" s="192"/>
      <c r="M20" s="223"/>
      <c r="N20" s="213"/>
      <c r="O20" s="192"/>
      <c r="P20" s="218"/>
      <c r="Q20" s="206" t="s">
        <v>287</v>
      </c>
      <c r="R20" s="207">
        <v>1410</v>
      </c>
      <c r="S20" s="208"/>
    </row>
    <row r="21" spans="1:19" s="202" customFormat="1" ht="15.75" customHeight="1">
      <c r="A21" s="190"/>
      <c r="B21" s="213"/>
      <c r="C21" s="192"/>
      <c r="D21" s="225"/>
      <c r="E21" s="222"/>
      <c r="F21" s="192"/>
      <c r="G21" s="223"/>
      <c r="H21" s="213"/>
      <c r="I21" s="192"/>
      <c r="J21" s="225"/>
      <c r="K21" s="222"/>
      <c r="L21" s="192"/>
      <c r="M21" s="223"/>
      <c r="N21" s="213"/>
      <c r="O21" s="192"/>
      <c r="P21" s="218"/>
      <c r="Q21" s="206" t="s">
        <v>263</v>
      </c>
      <c r="R21" s="207">
        <v>1470</v>
      </c>
      <c r="S21" s="208"/>
    </row>
    <row r="22" spans="1:19" s="202" customFormat="1" ht="15.75" customHeight="1">
      <c r="A22" s="190"/>
      <c r="B22" s="213"/>
      <c r="C22" s="192"/>
      <c r="D22" s="225"/>
      <c r="E22" s="222"/>
      <c r="F22" s="192"/>
      <c r="G22" s="223"/>
      <c r="H22" s="213"/>
      <c r="I22" s="192"/>
      <c r="J22" s="225"/>
      <c r="K22" s="222"/>
      <c r="L22" s="192"/>
      <c r="M22" s="223"/>
      <c r="N22" s="213"/>
      <c r="O22" s="192"/>
      <c r="P22" s="218"/>
      <c r="Q22" s="206" t="s">
        <v>77</v>
      </c>
      <c r="R22" s="207">
        <v>1100</v>
      </c>
      <c r="S22" s="208"/>
    </row>
    <row r="23" spans="1:19" s="202" customFormat="1" ht="15.75" customHeight="1">
      <c r="A23" s="190"/>
      <c r="B23" s="213"/>
      <c r="C23" s="192"/>
      <c r="D23" s="225"/>
      <c r="E23" s="222"/>
      <c r="F23" s="192"/>
      <c r="G23" s="223"/>
      <c r="H23" s="213"/>
      <c r="I23" s="192"/>
      <c r="J23" s="225"/>
      <c r="K23" s="222"/>
      <c r="L23" s="192"/>
      <c r="M23" s="223"/>
      <c r="N23" s="213"/>
      <c r="O23" s="192"/>
      <c r="P23" s="218"/>
      <c r="Q23" s="206" t="s">
        <v>78</v>
      </c>
      <c r="R23" s="207">
        <v>1590</v>
      </c>
      <c r="S23" s="208"/>
    </row>
    <row r="24" spans="1:19" s="202" customFormat="1" ht="15.75" customHeight="1">
      <c r="A24" s="190"/>
      <c r="B24" s="213"/>
      <c r="C24" s="192"/>
      <c r="D24" s="225"/>
      <c r="E24" s="222"/>
      <c r="F24" s="192"/>
      <c r="G24" s="223"/>
      <c r="H24" s="213"/>
      <c r="I24" s="192"/>
      <c r="J24" s="225"/>
      <c r="K24" s="222"/>
      <c r="L24" s="192"/>
      <c r="M24" s="223"/>
      <c r="N24" s="213"/>
      <c r="O24" s="192"/>
      <c r="P24" s="218"/>
      <c r="Q24" s="206" t="s">
        <v>79</v>
      </c>
      <c r="R24" s="207">
        <v>2520</v>
      </c>
      <c r="S24" s="208"/>
    </row>
    <row r="25" spans="1:19" s="202" customFormat="1" ht="15.75" customHeight="1">
      <c r="A25" s="190"/>
      <c r="B25" s="226"/>
      <c r="C25" s="227"/>
      <c r="D25" s="225"/>
      <c r="E25" s="222"/>
      <c r="F25" s="192"/>
      <c r="G25" s="223"/>
      <c r="H25" s="226"/>
      <c r="I25" s="227"/>
      <c r="J25" s="225"/>
      <c r="K25" s="228"/>
      <c r="L25" s="227"/>
      <c r="M25" s="223"/>
      <c r="N25" s="213"/>
      <c r="O25" s="192"/>
      <c r="P25" s="218"/>
      <c r="Q25" s="206" t="s">
        <v>80</v>
      </c>
      <c r="R25" s="207">
        <v>1560</v>
      </c>
      <c r="S25" s="208"/>
    </row>
    <row r="26" spans="1:19" s="202" customFormat="1" ht="15.75" customHeight="1">
      <c r="A26" s="190"/>
      <c r="B26" s="213"/>
      <c r="C26" s="192"/>
      <c r="D26" s="225"/>
      <c r="E26" s="228"/>
      <c r="F26" s="227"/>
      <c r="G26" s="223"/>
      <c r="H26" s="213"/>
      <c r="I26" s="192"/>
      <c r="J26" s="225"/>
      <c r="K26" s="222"/>
      <c r="L26" s="192"/>
      <c r="M26" s="223"/>
      <c r="N26" s="213"/>
      <c r="O26" s="192"/>
      <c r="P26" s="218"/>
      <c r="Q26" s="206" t="s">
        <v>81</v>
      </c>
      <c r="R26" s="207">
        <v>1350</v>
      </c>
      <c r="S26" s="208"/>
    </row>
    <row r="27" spans="1:19" s="202" customFormat="1" ht="15.75" customHeight="1">
      <c r="A27" s="190"/>
      <c r="B27" s="213"/>
      <c r="C27" s="192"/>
      <c r="D27" s="225"/>
      <c r="E27" s="222"/>
      <c r="F27" s="192"/>
      <c r="G27" s="223"/>
      <c r="H27" s="213"/>
      <c r="I27" s="192"/>
      <c r="J27" s="225"/>
      <c r="K27" s="222"/>
      <c r="L27" s="192"/>
      <c r="M27" s="223"/>
      <c r="N27" s="213"/>
      <c r="O27" s="192"/>
      <c r="P27" s="218"/>
      <c r="Q27" s="206" t="s">
        <v>264</v>
      </c>
      <c r="R27" s="207" t="s">
        <v>368</v>
      </c>
      <c r="S27" s="208"/>
    </row>
    <row r="28" spans="1:19" s="202" customFormat="1" ht="15.75" customHeight="1">
      <c r="A28" s="190"/>
      <c r="B28" s="213"/>
      <c r="C28" s="192"/>
      <c r="D28" s="225"/>
      <c r="E28" s="222"/>
      <c r="F28" s="192"/>
      <c r="G28" s="223"/>
      <c r="H28" s="213"/>
      <c r="I28" s="192"/>
      <c r="J28" s="225"/>
      <c r="K28" s="222"/>
      <c r="L28" s="192"/>
      <c r="M28" s="223"/>
      <c r="N28" s="213"/>
      <c r="O28" s="192"/>
      <c r="P28" s="218"/>
      <c r="Q28" s="206" t="s">
        <v>82</v>
      </c>
      <c r="R28" s="207">
        <v>1410</v>
      </c>
      <c r="S28" s="208"/>
    </row>
    <row r="29" spans="1:19" s="202" customFormat="1" ht="15.75" customHeight="1">
      <c r="A29" s="190"/>
      <c r="B29" s="213"/>
      <c r="C29" s="192"/>
      <c r="D29" s="225"/>
      <c r="E29" s="222"/>
      <c r="F29" s="192"/>
      <c r="G29" s="223"/>
      <c r="H29" s="213"/>
      <c r="I29" s="192"/>
      <c r="J29" s="225"/>
      <c r="K29" s="222"/>
      <c r="L29" s="192"/>
      <c r="M29" s="223"/>
      <c r="N29" s="213"/>
      <c r="O29" s="192"/>
      <c r="P29" s="218"/>
      <c r="Q29" s="206" t="s">
        <v>334</v>
      </c>
      <c r="R29" s="207">
        <v>1460</v>
      </c>
      <c r="S29" s="208"/>
    </row>
    <row r="30" spans="1:19" s="202" customFormat="1" ht="15.75" customHeight="1">
      <c r="A30" s="190"/>
      <c r="B30" s="213"/>
      <c r="C30" s="192"/>
      <c r="D30" s="225"/>
      <c r="E30" s="222"/>
      <c r="F30" s="192"/>
      <c r="G30" s="223"/>
      <c r="H30" s="213"/>
      <c r="I30" s="192"/>
      <c r="J30" s="225"/>
      <c r="K30" s="222"/>
      <c r="L30" s="192"/>
      <c r="M30" s="223"/>
      <c r="N30" s="213"/>
      <c r="O30" s="192"/>
      <c r="P30" s="218"/>
      <c r="Q30" s="206" t="s">
        <v>83</v>
      </c>
      <c r="R30" s="207">
        <v>830</v>
      </c>
      <c r="S30" s="208"/>
    </row>
    <row r="31" spans="1:19" s="202" customFormat="1" ht="15.75" customHeight="1">
      <c r="A31" s="190"/>
      <c r="B31" s="213"/>
      <c r="C31" s="192"/>
      <c r="D31" s="225"/>
      <c r="E31" s="222"/>
      <c r="F31" s="192"/>
      <c r="G31" s="223"/>
      <c r="H31" s="213"/>
      <c r="I31" s="192"/>
      <c r="J31" s="225"/>
      <c r="K31" s="222"/>
      <c r="L31" s="192"/>
      <c r="M31" s="223"/>
      <c r="N31" s="213"/>
      <c r="O31" s="192"/>
      <c r="P31" s="218"/>
      <c r="Q31" s="206" t="s">
        <v>292</v>
      </c>
      <c r="R31" s="207">
        <v>930</v>
      </c>
      <c r="S31" s="208"/>
    </row>
    <row r="32" spans="1:19" s="202" customFormat="1" ht="15.75" customHeight="1">
      <c r="A32" s="190"/>
      <c r="B32" s="213"/>
      <c r="C32" s="192"/>
      <c r="D32" s="225"/>
      <c r="E32" s="222"/>
      <c r="F32" s="192"/>
      <c r="G32" s="223"/>
      <c r="H32" s="213"/>
      <c r="I32" s="192"/>
      <c r="J32" s="225"/>
      <c r="K32" s="222"/>
      <c r="L32" s="192"/>
      <c r="M32" s="223"/>
      <c r="N32" s="213"/>
      <c r="O32" s="192"/>
      <c r="P32" s="225"/>
      <c r="Q32" s="206" t="s">
        <v>380</v>
      </c>
      <c r="R32" s="207">
        <v>1590</v>
      </c>
      <c r="S32" s="208"/>
    </row>
    <row r="33" spans="1:19" s="202" customFormat="1" ht="15.75" customHeight="1">
      <c r="A33" s="190"/>
      <c r="B33" s="213"/>
      <c r="C33" s="192"/>
      <c r="D33" s="225"/>
      <c r="E33" s="222"/>
      <c r="F33" s="192"/>
      <c r="G33" s="223"/>
      <c r="H33" s="213"/>
      <c r="I33" s="192"/>
      <c r="J33" s="225"/>
      <c r="K33" s="222"/>
      <c r="L33" s="192"/>
      <c r="M33" s="223"/>
      <c r="N33" s="213"/>
      <c r="O33" s="192"/>
      <c r="P33" s="225"/>
      <c r="Q33" s="229" t="s">
        <v>204</v>
      </c>
      <c r="R33" s="207">
        <v>1710</v>
      </c>
      <c r="S33" s="208"/>
    </row>
    <row r="34" spans="1:19" s="202" customFormat="1" ht="15.75" customHeight="1">
      <c r="A34" s="190"/>
      <c r="B34" s="213"/>
      <c r="C34" s="192"/>
      <c r="D34" s="225"/>
      <c r="E34" s="222"/>
      <c r="F34" s="192"/>
      <c r="G34" s="223"/>
      <c r="H34" s="213"/>
      <c r="I34" s="192"/>
      <c r="J34" s="225"/>
      <c r="K34" s="222"/>
      <c r="L34" s="192"/>
      <c r="M34" s="223"/>
      <c r="N34" s="213"/>
      <c r="O34" s="192"/>
      <c r="P34" s="225"/>
      <c r="Q34" s="206" t="s">
        <v>265</v>
      </c>
      <c r="R34" s="207" t="s">
        <v>368</v>
      </c>
      <c r="S34" s="208"/>
    </row>
    <row r="35" spans="1:19" s="202" customFormat="1" ht="15.75" customHeight="1">
      <c r="A35" s="190"/>
      <c r="B35" s="213"/>
      <c r="C35" s="192"/>
      <c r="D35" s="225"/>
      <c r="E35" s="222"/>
      <c r="F35" s="192"/>
      <c r="G35" s="223"/>
      <c r="H35" s="213"/>
      <c r="I35" s="192"/>
      <c r="J35" s="225"/>
      <c r="K35" s="222"/>
      <c r="L35" s="192"/>
      <c r="M35" s="223"/>
      <c r="N35" s="213"/>
      <c r="O35" s="192"/>
      <c r="P35" s="225"/>
      <c r="Q35" s="206" t="s">
        <v>84</v>
      </c>
      <c r="R35" s="207">
        <v>2660</v>
      </c>
      <c r="S35" s="208"/>
    </row>
    <row r="36" spans="1:19" s="202" customFormat="1" ht="15.75" customHeight="1">
      <c r="A36" s="190"/>
      <c r="B36" s="213"/>
      <c r="C36" s="192"/>
      <c r="D36" s="225"/>
      <c r="E36" s="222"/>
      <c r="F36" s="192"/>
      <c r="G36" s="223"/>
      <c r="H36" s="213"/>
      <c r="I36" s="192"/>
      <c r="J36" s="225"/>
      <c r="K36" s="222"/>
      <c r="L36" s="192"/>
      <c r="M36" s="223"/>
      <c r="N36" s="213"/>
      <c r="O36" s="192"/>
      <c r="P36" s="225"/>
      <c r="Q36" s="206" t="s">
        <v>85</v>
      </c>
      <c r="R36" s="207">
        <v>1210</v>
      </c>
      <c r="S36" s="208"/>
    </row>
    <row r="37" spans="1:19" s="230" customFormat="1" ht="15.75" customHeight="1">
      <c r="A37" s="190"/>
      <c r="B37" s="213"/>
      <c r="C37" s="192"/>
      <c r="D37" s="225"/>
      <c r="E37" s="222"/>
      <c r="F37" s="192"/>
      <c r="G37" s="223"/>
      <c r="H37" s="213"/>
      <c r="I37" s="192"/>
      <c r="J37" s="225"/>
      <c r="K37" s="222"/>
      <c r="L37" s="192"/>
      <c r="M37" s="223"/>
      <c r="N37" s="213"/>
      <c r="O37" s="192"/>
      <c r="P37" s="225"/>
      <c r="Q37" s="206" t="s">
        <v>358</v>
      </c>
      <c r="R37" s="207">
        <v>1590</v>
      </c>
      <c r="S37" s="208"/>
    </row>
    <row r="38" spans="1:19" ht="15.75" customHeight="1">
      <c r="A38" s="190"/>
      <c r="B38" s="231"/>
      <c r="C38" s="232"/>
      <c r="D38" s="233"/>
      <c r="E38" s="234"/>
      <c r="F38" s="232"/>
      <c r="G38" s="235"/>
      <c r="H38" s="231"/>
      <c r="I38" s="232"/>
      <c r="J38" s="233"/>
      <c r="K38" s="234"/>
      <c r="L38" s="232"/>
      <c r="M38" s="235"/>
      <c r="N38" s="231"/>
      <c r="O38" s="232"/>
      <c r="P38" s="233"/>
      <c r="Q38" s="222"/>
      <c r="R38" s="214"/>
      <c r="S38" s="236"/>
    </row>
    <row r="39" spans="1:19" ht="15.75" customHeight="1">
      <c r="A39" s="237"/>
      <c r="B39" s="238"/>
      <c r="C39" s="239"/>
      <c r="D39" s="240"/>
      <c r="E39" s="241"/>
      <c r="F39" s="239"/>
      <c r="G39" s="242"/>
      <c r="H39" s="238"/>
      <c r="I39" s="239"/>
      <c r="J39" s="240"/>
      <c r="K39" s="241"/>
      <c r="L39" s="239"/>
      <c r="M39" s="242"/>
      <c r="N39" s="238"/>
      <c r="O39" s="239"/>
      <c r="P39" s="240"/>
      <c r="Q39" s="243"/>
      <c r="R39" s="244"/>
      <c r="S39" s="245"/>
    </row>
    <row r="40" spans="1:19" s="252" customFormat="1" ht="15.75" customHeight="1" thickBot="1">
      <c r="A40" s="246">
        <f>R40+C40+F40+I40+L40+O40</f>
        <v>56740</v>
      </c>
      <c r="B40" s="247" t="s">
        <v>116</v>
      </c>
      <c r="C40" s="248">
        <f>SUM(C7:C39)</f>
        <v>3130</v>
      </c>
      <c r="D40" s="249">
        <f>SUM(D7:D39)</f>
        <v>0</v>
      </c>
      <c r="E40" s="250" t="s">
        <v>116</v>
      </c>
      <c r="F40" s="248">
        <f>SUM(F7:F39)</f>
        <v>1610</v>
      </c>
      <c r="G40" s="251">
        <f>SUM(G7:G39)</f>
        <v>0</v>
      </c>
      <c r="H40" s="247" t="s">
        <v>116</v>
      </c>
      <c r="I40" s="248">
        <f>SUM(I7:I39)</f>
        <v>3350</v>
      </c>
      <c r="J40" s="249">
        <f>SUM(J7:J39)</f>
        <v>0</v>
      </c>
      <c r="K40" s="250" t="s">
        <v>116</v>
      </c>
      <c r="L40" s="248">
        <f>SUM(L7:L39)</f>
        <v>830</v>
      </c>
      <c r="M40" s="251">
        <f>SUM(M7:M39)</f>
        <v>0</v>
      </c>
      <c r="N40" s="247" t="s">
        <v>116</v>
      </c>
      <c r="O40" s="248">
        <f>SUM(O7:O39)</f>
        <v>3280</v>
      </c>
      <c r="P40" s="249">
        <f>SUM(P7:P39)</f>
        <v>0</v>
      </c>
      <c r="Q40" s="250" t="s">
        <v>116</v>
      </c>
      <c r="R40" s="248">
        <f>SUM(R7:R39)</f>
        <v>44540</v>
      </c>
      <c r="S40" s="249">
        <f>SUM(S7:S39)</f>
        <v>0</v>
      </c>
    </row>
    <row r="41" spans="1:19" ht="15.75" customHeight="1">
      <c r="A41" s="253" t="s">
        <v>197</v>
      </c>
      <c r="B41" s="174"/>
      <c r="C41" s="254"/>
      <c r="D41" s="254"/>
      <c r="F41" s="254"/>
      <c r="G41" s="254"/>
      <c r="I41" s="254"/>
      <c r="J41" s="254"/>
      <c r="L41" s="254"/>
      <c r="M41" s="254"/>
      <c r="O41" s="255" t="s">
        <v>281</v>
      </c>
      <c r="P41" s="255"/>
      <c r="Q41" s="255"/>
      <c r="R41" s="255"/>
      <c r="S41" s="255"/>
    </row>
    <row r="42" spans="1:19" ht="15.75" customHeight="1">
      <c r="A42" s="157" t="s">
        <v>87</v>
      </c>
      <c r="B42" s="157"/>
      <c r="C42" s="157"/>
      <c r="D42" s="157"/>
      <c r="E42" s="157"/>
      <c r="F42" s="157"/>
      <c r="G42" s="157"/>
      <c r="H42" s="157"/>
      <c r="I42" s="157"/>
      <c r="J42" s="157"/>
      <c r="K42" s="157"/>
      <c r="L42" s="157"/>
      <c r="M42" s="157"/>
      <c r="N42" s="157"/>
      <c r="O42" s="157"/>
      <c r="P42" s="157"/>
      <c r="Q42" s="157"/>
      <c r="R42" s="157"/>
      <c r="S42" s="157"/>
    </row>
    <row r="43" spans="1:19" ht="15" customHeight="1">
      <c r="A43" s="256" t="s">
        <v>2</v>
      </c>
      <c r="B43" s="257"/>
      <c r="C43" s="258" t="s">
        <v>11</v>
      </c>
      <c r="D43" s="259"/>
      <c r="E43" s="258" t="s">
        <v>3</v>
      </c>
      <c r="F43" s="259"/>
      <c r="G43" s="161" t="s">
        <v>4</v>
      </c>
      <c r="H43" s="160" t="s">
        <v>5</v>
      </c>
      <c r="I43" s="160"/>
      <c r="J43" s="160"/>
      <c r="K43" s="260" t="s">
        <v>63</v>
      </c>
      <c r="L43" s="260"/>
      <c r="M43" s="259"/>
      <c r="N43" s="261" t="s">
        <v>64</v>
      </c>
      <c r="O43" s="262"/>
      <c r="P43" s="162"/>
      <c r="Q43" s="163" t="str">
        <f>Q2</f>
        <v>高知県 令和6年4月</v>
      </c>
      <c r="R43" s="163"/>
      <c r="S43" s="163"/>
    </row>
    <row r="44" spans="1:19" s="170" customFormat="1" ht="22.5" customHeight="1" thickBot="1">
      <c r="A44" s="263">
        <f>IF('依頼書'!F12="","",DATE('依頼書'!D12,'依頼書'!F12,'依頼書'!H12))</f>
      </c>
      <c r="B44" s="264"/>
      <c r="C44" s="265">
        <f>D89+G89+J89+M89+P89+S89</f>
        <v>0</v>
      </c>
      <c r="D44" s="266"/>
      <c r="E44" s="265">
        <f>C3+C44+C93+C139+C177</f>
        <v>0</v>
      </c>
      <c r="F44" s="266"/>
      <c r="G44" s="166">
        <f>G3</f>
        <v>0</v>
      </c>
      <c r="H44" s="267">
        <f>H3</f>
        <v>0</v>
      </c>
      <c r="I44" s="268"/>
      <c r="J44" s="269"/>
      <c r="K44" s="267">
        <f>K3</f>
        <v>0</v>
      </c>
      <c r="L44" s="268"/>
      <c r="M44" s="269"/>
      <c r="N44" s="270">
        <f>'依頼書'!D5</f>
        <v>0</v>
      </c>
      <c r="O44" s="271"/>
      <c r="P44" s="162"/>
      <c r="Q44" s="169"/>
      <c r="R44" s="169"/>
      <c r="S44" s="169"/>
    </row>
    <row r="45" spans="1:19" s="180" customFormat="1" ht="15.75" customHeight="1">
      <c r="A45" s="176" t="s">
        <v>17</v>
      </c>
      <c r="B45" s="177" t="s">
        <v>6</v>
      </c>
      <c r="C45" s="178"/>
      <c r="D45" s="179"/>
      <c r="E45" s="178" t="s">
        <v>7</v>
      </c>
      <c r="F45" s="178"/>
      <c r="G45" s="178"/>
      <c r="H45" s="177" t="s">
        <v>8</v>
      </c>
      <c r="I45" s="178"/>
      <c r="J45" s="179"/>
      <c r="K45" s="178" t="s">
        <v>0</v>
      </c>
      <c r="L45" s="178"/>
      <c r="M45" s="178"/>
      <c r="N45" s="177" t="s">
        <v>9</v>
      </c>
      <c r="O45" s="178"/>
      <c r="P45" s="179"/>
      <c r="Q45" s="178" t="s">
        <v>86</v>
      </c>
      <c r="R45" s="178"/>
      <c r="S45" s="179"/>
    </row>
    <row r="46" spans="1:19" s="189" customFormat="1" ht="12" customHeight="1" thickBot="1">
      <c r="A46" s="181"/>
      <c r="B46" s="182" t="s">
        <v>14</v>
      </c>
      <c r="C46" s="183" t="s">
        <v>15</v>
      </c>
      <c r="D46" s="184" t="s">
        <v>262</v>
      </c>
      <c r="E46" s="185" t="s">
        <v>14</v>
      </c>
      <c r="F46" s="183" t="s">
        <v>15</v>
      </c>
      <c r="G46" s="186" t="s">
        <v>262</v>
      </c>
      <c r="H46" s="182" t="s">
        <v>14</v>
      </c>
      <c r="I46" s="183" t="s">
        <v>15</v>
      </c>
      <c r="J46" s="184" t="s">
        <v>262</v>
      </c>
      <c r="K46" s="185" t="s">
        <v>14</v>
      </c>
      <c r="L46" s="183" t="s">
        <v>15</v>
      </c>
      <c r="M46" s="187" t="s">
        <v>262</v>
      </c>
      <c r="N46" s="182" t="s">
        <v>14</v>
      </c>
      <c r="O46" s="183" t="s">
        <v>15</v>
      </c>
      <c r="P46" s="188" t="s">
        <v>262</v>
      </c>
      <c r="Q46" s="185" t="s">
        <v>14</v>
      </c>
      <c r="R46" s="183" t="s">
        <v>212</v>
      </c>
      <c r="S46" s="184" t="s">
        <v>262</v>
      </c>
    </row>
    <row r="47" spans="1:19" s="202" customFormat="1" ht="15.75" customHeight="1">
      <c r="A47" s="272" t="s">
        <v>88</v>
      </c>
      <c r="B47" s="273"/>
      <c r="C47" s="274"/>
      <c r="D47" s="275"/>
      <c r="E47" s="276"/>
      <c r="F47" s="195"/>
      <c r="G47" s="277"/>
      <c r="H47" s="273"/>
      <c r="I47" s="195"/>
      <c r="J47" s="275"/>
      <c r="K47" s="276"/>
      <c r="L47" s="274"/>
      <c r="M47" s="278"/>
      <c r="N47" s="273"/>
      <c r="O47" s="195"/>
      <c r="P47" s="279"/>
      <c r="Q47" s="280" t="s">
        <v>89</v>
      </c>
      <c r="R47" s="281">
        <v>2120</v>
      </c>
      <c r="S47" s="193"/>
    </row>
    <row r="48" spans="1:19" s="202" customFormat="1" ht="15.75" customHeight="1">
      <c r="A48" s="272"/>
      <c r="B48" s="213"/>
      <c r="C48" s="282"/>
      <c r="D48" s="283"/>
      <c r="E48" s="222"/>
      <c r="F48" s="282"/>
      <c r="G48" s="284"/>
      <c r="H48" s="213"/>
      <c r="I48" s="282"/>
      <c r="J48" s="283"/>
      <c r="K48" s="222"/>
      <c r="L48" s="282"/>
      <c r="M48" s="285"/>
      <c r="N48" s="213"/>
      <c r="O48" s="282"/>
      <c r="P48" s="286"/>
      <c r="Q48" s="229"/>
      <c r="R48" s="217"/>
      <c r="S48" s="203"/>
    </row>
    <row r="49" spans="1:19" s="202" customFormat="1" ht="15.75" customHeight="1">
      <c r="A49" s="272"/>
      <c r="B49" s="213"/>
      <c r="C49" s="282"/>
      <c r="D49" s="283"/>
      <c r="E49" s="222"/>
      <c r="F49" s="282"/>
      <c r="G49" s="284"/>
      <c r="H49" s="213"/>
      <c r="I49" s="282"/>
      <c r="J49" s="283"/>
      <c r="K49" s="222"/>
      <c r="L49" s="282"/>
      <c r="M49" s="285"/>
      <c r="N49" s="213"/>
      <c r="O49" s="282"/>
      <c r="P49" s="286"/>
      <c r="Q49" s="229" t="s">
        <v>90</v>
      </c>
      <c r="R49" s="217">
        <v>1910</v>
      </c>
      <c r="S49" s="203"/>
    </row>
    <row r="50" spans="1:19" s="202" customFormat="1" ht="15.75" customHeight="1">
      <c r="A50" s="272"/>
      <c r="B50" s="213"/>
      <c r="C50" s="282"/>
      <c r="D50" s="283"/>
      <c r="E50" s="222"/>
      <c r="F50" s="282"/>
      <c r="G50" s="284"/>
      <c r="H50" s="213"/>
      <c r="I50" s="282"/>
      <c r="J50" s="283"/>
      <c r="K50" s="222"/>
      <c r="L50" s="282"/>
      <c r="M50" s="285"/>
      <c r="N50" s="213"/>
      <c r="O50" s="282"/>
      <c r="P50" s="286"/>
      <c r="Q50" s="229" t="s">
        <v>91</v>
      </c>
      <c r="R50" s="217">
        <v>1700</v>
      </c>
      <c r="S50" s="203"/>
    </row>
    <row r="51" spans="1:19" s="202" customFormat="1" ht="15.75" customHeight="1">
      <c r="A51" s="272"/>
      <c r="B51" s="213"/>
      <c r="C51" s="282"/>
      <c r="D51" s="283"/>
      <c r="E51" s="222"/>
      <c r="F51" s="282"/>
      <c r="G51" s="284"/>
      <c r="H51" s="213"/>
      <c r="I51" s="282"/>
      <c r="J51" s="283"/>
      <c r="K51" s="222"/>
      <c r="L51" s="282"/>
      <c r="M51" s="285"/>
      <c r="N51" s="213"/>
      <c r="O51" s="282"/>
      <c r="P51" s="286"/>
      <c r="Q51" s="229" t="s">
        <v>373</v>
      </c>
      <c r="R51" s="217">
        <v>660</v>
      </c>
      <c r="S51" s="203"/>
    </row>
    <row r="52" spans="1:19" s="202" customFormat="1" ht="15.75" customHeight="1">
      <c r="A52" s="272"/>
      <c r="B52" s="213"/>
      <c r="C52" s="282"/>
      <c r="D52" s="283"/>
      <c r="E52" s="222"/>
      <c r="F52" s="282"/>
      <c r="G52" s="284"/>
      <c r="H52" s="213"/>
      <c r="I52" s="282"/>
      <c r="J52" s="283"/>
      <c r="K52" s="222"/>
      <c r="L52" s="282"/>
      <c r="M52" s="285"/>
      <c r="N52" s="213"/>
      <c r="O52" s="282"/>
      <c r="P52" s="286"/>
      <c r="Q52" s="229" t="s">
        <v>205</v>
      </c>
      <c r="R52" s="217">
        <v>2420</v>
      </c>
      <c r="S52" s="203"/>
    </row>
    <row r="53" spans="1:19" s="202" customFormat="1" ht="15.75" customHeight="1">
      <c r="A53" s="272"/>
      <c r="B53" s="213"/>
      <c r="C53" s="282"/>
      <c r="D53" s="283"/>
      <c r="E53" s="222"/>
      <c r="F53" s="282"/>
      <c r="G53" s="284"/>
      <c r="H53" s="213"/>
      <c r="I53" s="282"/>
      <c r="J53" s="283"/>
      <c r="K53" s="222"/>
      <c r="L53" s="282"/>
      <c r="M53" s="285"/>
      <c r="N53" s="213"/>
      <c r="O53" s="282"/>
      <c r="P53" s="286"/>
      <c r="Q53" s="229" t="s">
        <v>206</v>
      </c>
      <c r="R53" s="217">
        <v>1170</v>
      </c>
      <c r="S53" s="203"/>
    </row>
    <row r="54" spans="1:19" s="230" customFormat="1" ht="15.75" customHeight="1">
      <c r="A54" s="272"/>
      <c r="B54" s="213"/>
      <c r="C54" s="192"/>
      <c r="D54" s="218"/>
      <c r="E54" s="222"/>
      <c r="F54" s="192"/>
      <c r="G54" s="212"/>
      <c r="H54" s="213"/>
      <c r="I54" s="192"/>
      <c r="J54" s="218"/>
      <c r="K54" s="222"/>
      <c r="L54" s="192"/>
      <c r="M54" s="212"/>
      <c r="N54" s="213"/>
      <c r="O54" s="192"/>
      <c r="P54" s="218"/>
      <c r="Q54" s="229" t="s">
        <v>92</v>
      </c>
      <c r="R54" s="217">
        <v>1790</v>
      </c>
      <c r="S54" s="203"/>
    </row>
    <row r="55" spans="1:19" s="230" customFormat="1" ht="15.75" customHeight="1">
      <c r="A55" s="272"/>
      <c r="B55" s="213"/>
      <c r="C55" s="192"/>
      <c r="D55" s="225"/>
      <c r="E55" s="222"/>
      <c r="F55" s="192"/>
      <c r="G55" s="223"/>
      <c r="H55" s="213"/>
      <c r="I55" s="192"/>
      <c r="J55" s="225"/>
      <c r="K55" s="222"/>
      <c r="L55" s="192"/>
      <c r="M55" s="223"/>
      <c r="N55" s="213"/>
      <c r="O55" s="192"/>
      <c r="P55" s="225"/>
      <c r="Q55" s="229"/>
      <c r="R55" s="217"/>
      <c r="S55" s="203"/>
    </row>
    <row r="56" spans="1:19" s="230" customFormat="1" ht="15.75" customHeight="1">
      <c r="A56" s="272"/>
      <c r="B56" s="213"/>
      <c r="C56" s="192"/>
      <c r="D56" s="225"/>
      <c r="E56" s="222"/>
      <c r="F56" s="192"/>
      <c r="G56" s="223"/>
      <c r="H56" s="213"/>
      <c r="I56" s="192"/>
      <c r="J56" s="225"/>
      <c r="K56" s="222"/>
      <c r="L56" s="192"/>
      <c r="M56" s="223"/>
      <c r="N56" s="213"/>
      <c r="O56" s="192"/>
      <c r="P56" s="225"/>
      <c r="Q56" s="229"/>
      <c r="R56" s="217"/>
      <c r="S56" s="203"/>
    </row>
    <row r="57" spans="1:19" s="287" customFormat="1" ht="15.75" customHeight="1">
      <c r="A57" s="272"/>
      <c r="B57" s="213"/>
      <c r="C57" s="192"/>
      <c r="D57" s="225"/>
      <c r="E57" s="222"/>
      <c r="F57" s="192"/>
      <c r="G57" s="223"/>
      <c r="H57" s="213"/>
      <c r="I57" s="192"/>
      <c r="J57" s="225"/>
      <c r="K57" s="222"/>
      <c r="L57" s="192"/>
      <c r="M57" s="223"/>
      <c r="N57" s="213"/>
      <c r="O57" s="192"/>
      <c r="P57" s="225"/>
      <c r="Q57" s="229" t="s">
        <v>94</v>
      </c>
      <c r="R57" s="217">
        <v>140</v>
      </c>
      <c r="S57" s="203"/>
    </row>
    <row r="58" spans="1:19" s="230" customFormat="1" ht="15.75" customHeight="1">
      <c r="A58" s="272"/>
      <c r="B58" s="288"/>
      <c r="C58" s="289"/>
      <c r="D58" s="290"/>
      <c r="E58" s="243"/>
      <c r="F58" s="289"/>
      <c r="G58" s="291"/>
      <c r="H58" s="288"/>
      <c r="I58" s="289"/>
      <c r="J58" s="290"/>
      <c r="K58" s="243"/>
      <c r="L58" s="289"/>
      <c r="M58" s="291"/>
      <c r="N58" s="288"/>
      <c r="O58" s="289"/>
      <c r="P58" s="290"/>
      <c r="Q58" s="292" t="s">
        <v>93</v>
      </c>
      <c r="R58" s="293">
        <v>310</v>
      </c>
      <c r="S58" s="294"/>
    </row>
    <row r="59" spans="1:19" s="230" customFormat="1" ht="15.75" customHeight="1">
      <c r="A59" s="295" t="s">
        <v>199</v>
      </c>
      <c r="B59" s="296"/>
      <c r="C59" s="297"/>
      <c r="D59" s="298"/>
      <c r="E59" s="299"/>
      <c r="F59" s="297"/>
      <c r="G59" s="300"/>
      <c r="H59" s="296"/>
      <c r="I59" s="297"/>
      <c r="J59" s="298"/>
      <c r="K59" s="299"/>
      <c r="L59" s="297"/>
      <c r="M59" s="301"/>
      <c r="N59" s="296"/>
      <c r="O59" s="297"/>
      <c r="P59" s="302"/>
      <c r="Q59" s="303" t="s">
        <v>266</v>
      </c>
      <c r="R59" s="304"/>
      <c r="S59" s="305"/>
    </row>
    <row r="60" spans="1:19" s="230" customFormat="1" ht="15.75" customHeight="1">
      <c r="A60" s="306"/>
      <c r="B60" s="213"/>
      <c r="C60" s="210"/>
      <c r="D60" s="225"/>
      <c r="E60" s="222" t="s">
        <v>344</v>
      </c>
      <c r="F60" s="210">
        <v>10</v>
      </c>
      <c r="G60" s="223"/>
      <c r="H60" s="213" t="s">
        <v>344</v>
      </c>
      <c r="I60" s="210">
        <v>70</v>
      </c>
      <c r="J60" s="225"/>
      <c r="K60" s="222"/>
      <c r="L60" s="210"/>
      <c r="M60" s="307"/>
      <c r="N60" s="213" t="s">
        <v>344</v>
      </c>
      <c r="O60" s="210">
        <v>130</v>
      </c>
      <c r="P60" s="219"/>
      <c r="Q60" s="229" t="s">
        <v>201</v>
      </c>
      <c r="R60" s="217">
        <v>1070</v>
      </c>
      <c r="S60" s="203"/>
    </row>
    <row r="61" spans="1:19" s="230" customFormat="1" ht="15.75" customHeight="1">
      <c r="A61" s="306"/>
      <c r="B61" s="213"/>
      <c r="C61" s="210"/>
      <c r="D61" s="225"/>
      <c r="E61" s="222"/>
      <c r="F61" s="210"/>
      <c r="G61" s="223"/>
      <c r="H61" s="213"/>
      <c r="I61" s="210"/>
      <c r="J61" s="225"/>
      <c r="K61" s="222"/>
      <c r="L61" s="210"/>
      <c r="M61" s="307"/>
      <c r="N61" s="213"/>
      <c r="O61" s="210"/>
      <c r="P61" s="219"/>
      <c r="Q61" s="229" t="s">
        <v>136</v>
      </c>
      <c r="R61" s="217">
        <v>1780</v>
      </c>
      <c r="S61" s="203"/>
    </row>
    <row r="62" spans="1:19" s="230" customFormat="1" ht="15.75" customHeight="1">
      <c r="A62" s="308"/>
      <c r="B62" s="288"/>
      <c r="C62" s="309"/>
      <c r="D62" s="290"/>
      <c r="E62" s="243"/>
      <c r="F62" s="309"/>
      <c r="G62" s="291"/>
      <c r="H62" s="288"/>
      <c r="I62" s="309"/>
      <c r="J62" s="290"/>
      <c r="K62" s="243"/>
      <c r="L62" s="309"/>
      <c r="M62" s="310"/>
      <c r="N62" s="288"/>
      <c r="O62" s="309"/>
      <c r="P62" s="311"/>
      <c r="Q62" s="292" t="s">
        <v>137</v>
      </c>
      <c r="R62" s="293">
        <v>500</v>
      </c>
      <c r="S62" s="294"/>
    </row>
    <row r="63" spans="1:19" ht="15.75" customHeight="1" thickBot="1">
      <c r="A63" s="246">
        <f>R63+C63+F63+I63+L63+O63</f>
        <v>15780</v>
      </c>
      <c r="B63" s="247" t="s">
        <v>10</v>
      </c>
      <c r="C63" s="248">
        <f>SUM(C47:C62)</f>
        <v>0</v>
      </c>
      <c r="D63" s="249">
        <f>SUM(D47:D62)</f>
        <v>0</v>
      </c>
      <c r="E63" s="250" t="s">
        <v>10</v>
      </c>
      <c r="F63" s="248">
        <f>SUM(F47:F62)</f>
        <v>10</v>
      </c>
      <c r="G63" s="251">
        <f>SUM(G47:G62)</f>
        <v>0</v>
      </c>
      <c r="H63" s="247" t="s">
        <v>10</v>
      </c>
      <c r="I63" s="248">
        <f>SUM(I47:I62)</f>
        <v>70</v>
      </c>
      <c r="J63" s="249">
        <f>SUM(J47:J62)</f>
        <v>0</v>
      </c>
      <c r="K63" s="250" t="s">
        <v>10</v>
      </c>
      <c r="L63" s="248">
        <f>SUM(L47:L62)</f>
        <v>0</v>
      </c>
      <c r="M63" s="251">
        <f>SUM(M47:M62)</f>
        <v>0</v>
      </c>
      <c r="N63" s="247" t="s">
        <v>10</v>
      </c>
      <c r="O63" s="248">
        <f>SUM(O47:O62)</f>
        <v>130</v>
      </c>
      <c r="P63" s="249">
        <f>SUM(P47:P62)</f>
        <v>0</v>
      </c>
      <c r="Q63" s="250" t="s">
        <v>10</v>
      </c>
      <c r="R63" s="248">
        <f>SUM(R47:R62)</f>
        <v>15570</v>
      </c>
      <c r="S63" s="249">
        <f>SUM(S47:S62)</f>
        <v>0</v>
      </c>
    </row>
    <row r="64" spans="1:19" s="230" customFormat="1" ht="15.75" customHeight="1" thickBot="1">
      <c r="A64" s="312" t="s">
        <v>95</v>
      </c>
      <c r="B64" s="313"/>
      <c r="C64" s="314">
        <f>C63+C40</f>
        <v>3130</v>
      </c>
      <c r="D64" s="315">
        <f>D63+D40</f>
        <v>0</v>
      </c>
      <c r="E64" s="313"/>
      <c r="F64" s="314">
        <f>F63+F40</f>
        <v>1620</v>
      </c>
      <c r="G64" s="315">
        <f>G63+G40</f>
        <v>0</v>
      </c>
      <c r="H64" s="313"/>
      <c r="I64" s="314">
        <f>I63+I40</f>
        <v>3420</v>
      </c>
      <c r="J64" s="315">
        <f>J63+J40</f>
        <v>0</v>
      </c>
      <c r="K64" s="313"/>
      <c r="L64" s="314">
        <f>L63+L40</f>
        <v>830</v>
      </c>
      <c r="M64" s="315">
        <f>M63+M40</f>
        <v>0</v>
      </c>
      <c r="N64" s="313"/>
      <c r="O64" s="314">
        <f>O63+O40</f>
        <v>3410</v>
      </c>
      <c r="P64" s="315">
        <f>P63+P40</f>
        <v>0</v>
      </c>
      <c r="Q64" s="313"/>
      <c r="R64" s="316">
        <f>R63+R40</f>
        <v>60110</v>
      </c>
      <c r="S64" s="315">
        <f>S63+S40</f>
        <v>0</v>
      </c>
    </row>
    <row r="65" spans="1:19" s="230" customFormat="1" ht="15.75" customHeight="1">
      <c r="A65" s="317" t="s">
        <v>96</v>
      </c>
      <c r="B65" s="318" t="s">
        <v>282</v>
      </c>
      <c r="C65" s="319">
        <v>300</v>
      </c>
      <c r="D65" s="320"/>
      <c r="E65" s="321" t="s">
        <v>288</v>
      </c>
      <c r="F65" s="319">
        <v>80</v>
      </c>
      <c r="G65" s="322"/>
      <c r="H65" s="318" t="s">
        <v>181</v>
      </c>
      <c r="I65" s="319">
        <v>400</v>
      </c>
      <c r="J65" s="320"/>
      <c r="K65" s="323" t="s">
        <v>288</v>
      </c>
      <c r="L65" s="324">
        <v>60</v>
      </c>
      <c r="M65" s="322"/>
      <c r="N65" s="325" t="s">
        <v>181</v>
      </c>
      <c r="O65" s="324">
        <v>430</v>
      </c>
      <c r="P65" s="320"/>
      <c r="Q65" s="321" t="s">
        <v>97</v>
      </c>
      <c r="R65" s="319">
        <v>2330</v>
      </c>
      <c r="S65" s="320"/>
    </row>
    <row r="66" spans="1:19" s="230" customFormat="1" ht="15.75" customHeight="1">
      <c r="A66" s="326"/>
      <c r="B66" s="213" t="s">
        <v>283</v>
      </c>
      <c r="C66" s="214">
        <v>100</v>
      </c>
      <c r="D66" s="203"/>
      <c r="E66" s="222" t="s">
        <v>371</v>
      </c>
      <c r="F66" s="214">
        <v>40</v>
      </c>
      <c r="G66" s="327"/>
      <c r="H66" s="213"/>
      <c r="I66" s="214"/>
      <c r="J66" s="219"/>
      <c r="K66" s="204" t="s">
        <v>371</v>
      </c>
      <c r="L66" s="192">
        <v>25</v>
      </c>
      <c r="M66" s="307"/>
      <c r="N66" s="191"/>
      <c r="O66" s="192"/>
      <c r="P66" s="219"/>
      <c r="Q66" s="222" t="s">
        <v>374</v>
      </c>
      <c r="R66" s="214">
        <v>1020</v>
      </c>
      <c r="S66" s="203"/>
    </row>
    <row r="67" spans="1:19" s="230" customFormat="1" ht="15.75" customHeight="1">
      <c r="A67" s="326"/>
      <c r="B67" s="213"/>
      <c r="C67" s="192"/>
      <c r="D67" s="218"/>
      <c r="E67" s="222"/>
      <c r="F67" s="192"/>
      <c r="G67" s="212"/>
      <c r="H67" s="213"/>
      <c r="I67" s="192"/>
      <c r="J67" s="218"/>
      <c r="K67" s="222"/>
      <c r="L67" s="192"/>
      <c r="M67" s="212"/>
      <c r="N67" s="213"/>
      <c r="O67" s="192"/>
      <c r="P67" s="218"/>
      <c r="Q67" s="222" t="s">
        <v>375</v>
      </c>
      <c r="R67" s="214">
        <v>1240</v>
      </c>
      <c r="S67" s="203"/>
    </row>
    <row r="68" spans="1:19" s="230" customFormat="1" ht="15.75" customHeight="1">
      <c r="A68" s="326"/>
      <c r="B68" s="213"/>
      <c r="C68" s="192"/>
      <c r="D68" s="218"/>
      <c r="E68" s="222"/>
      <c r="F68" s="192"/>
      <c r="G68" s="212"/>
      <c r="H68" s="213"/>
      <c r="I68" s="192"/>
      <c r="J68" s="218"/>
      <c r="K68" s="222"/>
      <c r="L68" s="192"/>
      <c r="M68" s="212"/>
      <c r="N68" s="213"/>
      <c r="O68" s="192"/>
      <c r="P68" s="218"/>
      <c r="Q68" s="222" t="s">
        <v>98</v>
      </c>
      <c r="R68" s="214">
        <v>1080</v>
      </c>
      <c r="S68" s="203"/>
    </row>
    <row r="69" spans="1:19" s="230" customFormat="1" ht="15.75" customHeight="1">
      <c r="A69" s="326"/>
      <c r="B69" s="213"/>
      <c r="C69" s="192"/>
      <c r="D69" s="218"/>
      <c r="E69" s="222"/>
      <c r="F69" s="192"/>
      <c r="G69" s="212"/>
      <c r="H69" s="213"/>
      <c r="I69" s="192"/>
      <c r="J69" s="218"/>
      <c r="K69" s="222"/>
      <c r="L69" s="192"/>
      <c r="M69" s="212"/>
      <c r="N69" s="213"/>
      <c r="O69" s="192"/>
      <c r="P69" s="218"/>
      <c r="Q69" s="222"/>
      <c r="R69" s="214"/>
      <c r="S69" s="203"/>
    </row>
    <row r="70" spans="1:19" s="230" customFormat="1" ht="15.75" customHeight="1">
      <c r="A70" s="326"/>
      <c r="B70" s="213"/>
      <c r="C70" s="192"/>
      <c r="D70" s="218"/>
      <c r="E70" s="222"/>
      <c r="F70" s="192"/>
      <c r="G70" s="212"/>
      <c r="H70" s="213"/>
      <c r="I70" s="192"/>
      <c r="J70" s="218"/>
      <c r="K70" s="222"/>
      <c r="L70" s="192"/>
      <c r="M70" s="212"/>
      <c r="N70" s="213"/>
      <c r="O70" s="192"/>
      <c r="P70" s="218"/>
      <c r="Q70" s="222" t="s">
        <v>99</v>
      </c>
      <c r="R70" s="214">
        <v>1660</v>
      </c>
      <c r="S70" s="203"/>
    </row>
    <row r="71" spans="1:19" s="230" customFormat="1" ht="15.75" customHeight="1">
      <c r="A71" s="326"/>
      <c r="B71" s="213"/>
      <c r="C71" s="192"/>
      <c r="D71" s="225"/>
      <c r="E71" s="222"/>
      <c r="F71" s="192"/>
      <c r="G71" s="212"/>
      <c r="H71" s="213"/>
      <c r="I71" s="192"/>
      <c r="J71" s="225"/>
      <c r="K71" s="222"/>
      <c r="L71" s="192"/>
      <c r="M71" s="223"/>
      <c r="N71" s="213"/>
      <c r="O71" s="192"/>
      <c r="P71" s="225"/>
      <c r="Q71" s="222" t="s">
        <v>100</v>
      </c>
      <c r="R71" s="214">
        <v>680</v>
      </c>
      <c r="S71" s="203"/>
    </row>
    <row r="72" spans="1:19" s="230" customFormat="1" ht="15.75" customHeight="1">
      <c r="A72" s="328"/>
      <c r="B72" s="288"/>
      <c r="C72" s="289"/>
      <c r="D72" s="290"/>
      <c r="E72" s="243"/>
      <c r="F72" s="289"/>
      <c r="G72" s="329"/>
      <c r="H72" s="288"/>
      <c r="I72" s="289"/>
      <c r="J72" s="290"/>
      <c r="K72" s="243"/>
      <c r="L72" s="289"/>
      <c r="M72" s="291"/>
      <c r="N72" s="288"/>
      <c r="O72" s="289"/>
      <c r="P72" s="290"/>
      <c r="Q72" s="243" t="s">
        <v>313</v>
      </c>
      <c r="R72" s="244">
        <v>850</v>
      </c>
      <c r="S72" s="294"/>
    </row>
    <row r="73" spans="1:19" ht="15.75" customHeight="1" thickBot="1">
      <c r="A73" s="330">
        <f>R73+C73+F73+I73+L73+O73</f>
        <v>10295</v>
      </c>
      <c r="B73" s="247" t="s">
        <v>13</v>
      </c>
      <c r="C73" s="248">
        <f>SUM(C65:C72)</f>
        <v>400</v>
      </c>
      <c r="D73" s="331">
        <f>SUM(D65:D72)</f>
        <v>0</v>
      </c>
      <c r="E73" s="250" t="s">
        <v>12</v>
      </c>
      <c r="F73" s="248">
        <f>SUM(F65:F72)</f>
        <v>120</v>
      </c>
      <c r="G73" s="332">
        <f>SUM(G65:G72)</f>
        <v>0</v>
      </c>
      <c r="H73" s="247" t="s">
        <v>12</v>
      </c>
      <c r="I73" s="248">
        <f>SUM(I65:I72)</f>
        <v>400</v>
      </c>
      <c r="J73" s="331">
        <f>SUM(J65:J72)</f>
        <v>0</v>
      </c>
      <c r="K73" s="250" t="s">
        <v>12</v>
      </c>
      <c r="L73" s="248">
        <f>SUM(L65:L72)</f>
        <v>85</v>
      </c>
      <c r="M73" s="332">
        <f>SUM(M65:M72)</f>
        <v>0</v>
      </c>
      <c r="N73" s="247" t="s">
        <v>13</v>
      </c>
      <c r="O73" s="248">
        <f>SUM(O65:O72)</f>
        <v>430</v>
      </c>
      <c r="P73" s="331">
        <f>SUM(P65:P72)</f>
        <v>0</v>
      </c>
      <c r="Q73" s="250" t="s">
        <v>12</v>
      </c>
      <c r="R73" s="333">
        <f>SUM(R65:R72)</f>
        <v>8860</v>
      </c>
      <c r="S73" s="331">
        <f>SUM(S65:S72)</f>
        <v>0</v>
      </c>
    </row>
    <row r="74" spans="1:19" s="230" customFormat="1" ht="15.75" customHeight="1">
      <c r="A74" s="317" t="s">
        <v>101</v>
      </c>
      <c r="B74" s="323" t="s">
        <v>182</v>
      </c>
      <c r="C74" s="324">
        <v>150</v>
      </c>
      <c r="D74" s="322"/>
      <c r="E74" s="325"/>
      <c r="F74" s="324"/>
      <c r="G74" s="334"/>
      <c r="H74" s="323" t="s">
        <v>182</v>
      </c>
      <c r="I74" s="324">
        <v>200</v>
      </c>
      <c r="J74" s="322"/>
      <c r="K74" s="325"/>
      <c r="L74" s="324"/>
      <c r="M74" s="334"/>
      <c r="N74" s="323"/>
      <c r="O74" s="324"/>
      <c r="P74" s="335"/>
      <c r="Q74" s="318" t="s">
        <v>102</v>
      </c>
      <c r="R74" s="319">
        <v>1190</v>
      </c>
      <c r="S74" s="320"/>
    </row>
    <row r="75" spans="1:19" s="230" customFormat="1" ht="15.75" customHeight="1">
      <c r="A75" s="336"/>
      <c r="B75" s="213"/>
      <c r="C75" s="192"/>
      <c r="D75" s="212"/>
      <c r="E75" s="213"/>
      <c r="F75" s="192"/>
      <c r="G75" s="218"/>
      <c r="H75" s="222"/>
      <c r="I75" s="192"/>
      <c r="J75" s="212"/>
      <c r="K75" s="213"/>
      <c r="L75" s="192"/>
      <c r="M75" s="218"/>
      <c r="N75" s="222"/>
      <c r="O75" s="192"/>
      <c r="P75" s="212"/>
      <c r="Q75" s="213" t="s">
        <v>318</v>
      </c>
      <c r="R75" s="214">
        <v>1000</v>
      </c>
      <c r="S75" s="203"/>
    </row>
    <row r="76" spans="1:19" s="230" customFormat="1" ht="15.75" customHeight="1">
      <c r="A76" s="336"/>
      <c r="B76" s="213"/>
      <c r="C76" s="192"/>
      <c r="D76" s="212"/>
      <c r="E76" s="213"/>
      <c r="F76" s="192"/>
      <c r="G76" s="218"/>
      <c r="H76" s="222"/>
      <c r="I76" s="192"/>
      <c r="J76" s="212"/>
      <c r="K76" s="213"/>
      <c r="L76" s="192"/>
      <c r="M76" s="218"/>
      <c r="N76" s="222"/>
      <c r="O76" s="192"/>
      <c r="P76" s="212"/>
      <c r="Q76" s="213" t="s">
        <v>335</v>
      </c>
      <c r="R76" s="214">
        <v>1380</v>
      </c>
      <c r="S76" s="203"/>
    </row>
    <row r="77" spans="1:19" s="230" customFormat="1" ht="15.75" customHeight="1">
      <c r="A77" s="336"/>
      <c r="B77" s="213"/>
      <c r="C77" s="192"/>
      <c r="D77" s="212"/>
      <c r="E77" s="213"/>
      <c r="F77" s="192"/>
      <c r="G77" s="218"/>
      <c r="H77" s="222"/>
      <c r="I77" s="192"/>
      <c r="J77" s="212"/>
      <c r="K77" s="213"/>
      <c r="L77" s="192"/>
      <c r="M77" s="218"/>
      <c r="N77" s="222"/>
      <c r="O77" s="192"/>
      <c r="P77" s="212"/>
      <c r="Q77" s="213" t="s">
        <v>103</v>
      </c>
      <c r="R77" s="214">
        <v>950</v>
      </c>
      <c r="S77" s="203"/>
    </row>
    <row r="78" spans="1:19" s="230" customFormat="1" ht="15.75" customHeight="1">
      <c r="A78" s="337"/>
      <c r="B78" s="243"/>
      <c r="C78" s="289"/>
      <c r="D78" s="329"/>
      <c r="E78" s="288"/>
      <c r="F78" s="289"/>
      <c r="G78" s="338"/>
      <c r="H78" s="243"/>
      <c r="I78" s="289"/>
      <c r="J78" s="329"/>
      <c r="K78" s="288"/>
      <c r="L78" s="289"/>
      <c r="M78" s="338"/>
      <c r="N78" s="243"/>
      <c r="O78" s="289"/>
      <c r="P78" s="329"/>
      <c r="Q78" s="288" t="s">
        <v>104</v>
      </c>
      <c r="R78" s="244">
        <v>1900</v>
      </c>
      <c r="S78" s="294"/>
    </row>
    <row r="79" spans="1:19" ht="15.75" customHeight="1" thickBot="1">
      <c r="A79" s="330">
        <f>R79+C79+F79+I79+L79+O79</f>
        <v>6770</v>
      </c>
      <c r="B79" s="250" t="s">
        <v>13</v>
      </c>
      <c r="C79" s="248">
        <f>SUM(C74:C78)</f>
        <v>150</v>
      </c>
      <c r="D79" s="251">
        <f>SUM(D74:D78)</f>
        <v>0</v>
      </c>
      <c r="E79" s="247" t="s">
        <v>12</v>
      </c>
      <c r="F79" s="248">
        <f>SUM(F74:F78)</f>
        <v>0</v>
      </c>
      <c r="G79" s="249">
        <f>SUM(G74:G78)</f>
        <v>0</v>
      </c>
      <c r="H79" s="250" t="s">
        <v>12</v>
      </c>
      <c r="I79" s="248">
        <f>SUM(I74:I78)</f>
        <v>200</v>
      </c>
      <c r="J79" s="251">
        <f>SUM(J74:J78)</f>
        <v>0</v>
      </c>
      <c r="K79" s="247" t="s">
        <v>12</v>
      </c>
      <c r="L79" s="248">
        <f>SUM(L74:L78)</f>
        <v>0</v>
      </c>
      <c r="M79" s="249">
        <f>SUM(M74:M78)</f>
        <v>0</v>
      </c>
      <c r="N79" s="250" t="s">
        <v>13</v>
      </c>
      <c r="O79" s="248">
        <f>SUM(O74:O78)</f>
        <v>0</v>
      </c>
      <c r="P79" s="251">
        <f>SUM(P74:P78)</f>
        <v>0</v>
      </c>
      <c r="Q79" s="247" t="s">
        <v>12</v>
      </c>
      <c r="R79" s="333">
        <f>SUM(R74:R78)</f>
        <v>6420</v>
      </c>
      <c r="S79" s="331">
        <f>SUM(S74:S78)</f>
        <v>0</v>
      </c>
    </row>
    <row r="80" spans="1:19" s="230" customFormat="1" ht="15.75" customHeight="1">
      <c r="A80" s="317" t="s">
        <v>105</v>
      </c>
      <c r="B80" s="323" t="s">
        <v>183</v>
      </c>
      <c r="C80" s="324">
        <v>450</v>
      </c>
      <c r="D80" s="322"/>
      <c r="E80" s="325" t="s">
        <v>183</v>
      </c>
      <c r="F80" s="324">
        <v>130</v>
      </c>
      <c r="G80" s="320"/>
      <c r="H80" s="323" t="s">
        <v>183</v>
      </c>
      <c r="I80" s="324">
        <v>100</v>
      </c>
      <c r="J80" s="322"/>
      <c r="K80" s="325" t="s">
        <v>183</v>
      </c>
      <c r="L80" s="324">
        <v>60</v>
      </c>
      <c r="M80" s="320"/>
      <c r="N80" s="323" t="s">
        <v>183</v>
      </c>
      <c r="O80" s="324">
        <v>150</v>
      </c>
      <c r="P80" s="322"/>
      <c r="Q80" s="318" t="s">
        <v>309</v>
      </c>
      <c r="R80" s="319">
        <v>1540</v>
      </c>
      <c r="S80" s="320"/>
    </row>
    <row r="81" spans="1:19" s="230" customFormat="1" ht="15.75" customHeight="1">
      <c r="A81" s="336"/>
      <c r="B81" s="213"/>
      <c r="C81" s="192"/>
      <c r="D81" s="212"/>
      <c r="E81" s="213"/>
      <c r="F81" s="192"/>
      <c r="G81" s="218"/>
      <c r="H81" s="222"/>
      <c r="I81" s="192"/>
      <c r="J81" s="212"/>
      <c r="K81" s="213"/>
      <c r="L81" s="192"/>
      <c r="M81" s="218"/>
      <c r="N81" s="222"/>
      <c r="O81" s="192"/>
      <c r="P81" s="212"/>
      <c r="Q81" s="213" t="s">
        <v>108</v>
      </c>
      <c r="R81" s="214">
        <v>1340</v>
      </c>
      <c r="S81" s="203"/>
    </row>
    <row r="82" spans="1:19" s="230" customFormat="1" ht="15.75" customHeight="1">
      <c r="A82" s="336"/>
      <c r="B82" s="213"/>
      <c r="C82" s="192"/>
      <c r="D82" s="212"/>
      <c r="E82" s="213"/>
      <c r="F82" s="192"/>
      <c r="G82" s="218"/>
      <c r="H82" s="222"/>
      <c r="I82" s="192"/>
      <c r="J82" s="212"/>
      <c r="K82" s="213"/>
      <c r="L82" s="192"/>
      <c r="M82" s="218"/>
      <c r="N82" s="222"/>
      <c r="O82" s="192"/>
      <c r="P82" s="212"/>
      <c r="Q82" s="213" t="s">
        <v>109</v>
      </c>
      <c r="R82" s="214">
        <v>1280</v>
      </c>
      <c r="S82" s="203"/>
    </row>
    <row r="83" spans="1:19" s="230" customFormat="1" ht="15.75" customHeight="1">
      <c r="A83" s="336"/>
      <c r="B83" s="213"/>
      <c r="C83" s="192"/>
      <c r="D83" s="212"/>
      <c r="E83" s="213"/>
      <c r="F83" s="192"/>
      <c r="G83" s="218"/>
      <c r="H83" s="222"/>
      <c r="I83" s="192"/>
      <c r="J83" s="212"/>
      <c r="K83" s="213"/>
      <c r="L83" s="192"/>
      <c r="M83" s="218"/>
      <c r="N83" s="222"/>
      <c r="O83" s="192"/>
      <c r="P83" s="212"/>
      <c r="Q83" s="213"/>
      <c r="R83" s="214"/>
      <c r="S83" s="203"/>
    </row>
    <row r="84" spans="1:19" s="230" customFormat="1" ht="15.75" customHeight="1">
      <c r="A84" s="336"/>
      <c r="B84" s="213"/>
      <c r="C84" s="192"/>
      <c r="D84" s="212"/>
      <c r="E84" s="213"/>
      <c r="F84" s="192"/>
      <c r="G84" s="218"/>
      <c r="H84" s="222"/>
      <c r="I84" s="192"/>
      <c r="J84" s="212"/>
      <c r="K84" s="213"/>
      <c r="L84" s="192"/>
      <c r="M84" s="218"/>
      <c r="N84" s="222"/>
      <c r="O84" s="192"/>
      <c r="P84" s="212"/>
      <c r="Q84" s="213" t="s">
        <v>106</v>
      </c>
      <c r="R84" s="214">
        <v>1000</v>
      </c>
      <c r="S84" s="203"/>
    </row>
    <row r="85" spans="1:19" s="230" customFormat="1" ht="15.75" customHeight="1">
      <c r="A85" s="336"/>
      <c r="B85" s="213"/>
      <c r="C85" s="192"/>
      <c r="D85" s="212"/>
      <c r="E85" s="213"/>
      <c r="F85" s="192"/>
      <c r="G85" s="218"/>
      <c r="H85" s="222"/>
      <c r="I85" s="192"/>
      <c r="J85" s="212"/>
      <c r="K85" s="213"/>
      <c r="L85" s="192"/>
      <c r="M85" s="218"/>
      <c r="N85" s="222"/>
      <c r="O85" s="192"/>
      <c r="P85" s="212"/>
      <c r="Q85" s="213" t="s">
        <v>107</v>
      </c>
      <c r="R85" s="214">
        <v>340</v>
      </c>
      <c r="S85" s="203"/>
    </row>
    <row r="86" spans="1:19" s="230" customFormat="1" ht="15.75" customHeight="1">
      <c r="A86" s="337"/>
      <c r="B86" s="243"/>
      <c r="C86" s="289"/>
      <c r="D86" s="329"/>
      <c r="E86" s="288"/>
      <c r="F86" s="289"/>
      <c r="G86" s="290"/>
      <c r="H86" s="243"/>
      <c r="I86" s="289"/>
      <c r="J86" s="329"/>
      <c r="K86" s="288"/>
      <c r="L86" s="289"/>
      <c r="M86" s="290"/>
      <c r="N86" s="243"/>
      <c r="O86" s="289"/>
      <c r="P86" s="291"/>
      <c r="Q86" s="288" t="s">
        <v>362</v>
      </c>
      <c r="R86" s="244">
        <v>90</v>
      </c>
      <c r="S86" s="294"/>
    </row>
    <row r="87" spans="1:19" ht="15.75" customHeight="1" thickBot="1">
      <c r="A87" s="330">
        <f>R87+C87+F87+I87+L87+O87</f>
        <v>6480</v>
      </c>
      <c r="B87" s="250" t="s">
        <v>13</v>
      </c>
      <c r="C87" s="248">
        <f>SUM(C80:C86)</f>
        <v>450</v>
      </c>
      <c r="D87" s="332">
        <f>SUM(D80:D86)</f>
        <v>0</v>
      </c>
      <c r="E87" s="247" t="s">
        <v>12</v>
      </c>
      <c r="F87" s="248">
        <f>SUM(F80:F86)</f>
        <v>130</v>
      </c>
      <c r="G87" s="331">
        <f>SUM(G80:G86)</f>
        <v>0</v>
      </c>
      <c r="H87" s="250" t="s">
        <v>12</v>
      </c>
      <c r="I87" s="248">
        <f>SUM(I80:I86)</f>
        <v>100</v>
      </c>
      <c r="J87" s="332">
        <f>SUM(J80:J86)</f>
        <v>0</v>
      </c>
      <c r="K87" s="247" t="s">
        <v>12</v>
      </c>
      <c r="L87" s="248">
        <f>SUM(L80:L86)</f>
        <v>60</v>
      </c>
      <c r="M87" s="331">
        <f>SUM(M80:M86)</f>
        <v>0</v>
      </c>
      <c r="N87" s="250" t="s">
        <v>13</v>
      </c>
      <c r="O87" s="248">
        <f>SUM(O80:O86)</f>
        <v>150</v>
      </c>
      <c r="P87" s="332">
        <f>SUM(P80:P86)</f>
        <v>0</v>
      </c>
      <c r="Q87" s="247" t="s">
        <v>12</v>
      </c>
      <c r="R87" s="333">
        <f>SUM(R80:R86)</f>
        <v>5590</v>
      </c>
      <c r="S87" s="331">
        <f>SUM(S80:S86)</f>
        <v>0</v>
      </c>
    </row>
    <row r="88" spans="1:19" s="342" customFormat="1" ht="15" thickBot="1">
      <c r="A88" s="339" t="s">
        <v>61</v>
      </c>
      <c r="B88" s="340"/>
      <c r="C88" s="341"/>
      <c r="D88" s="341"/>
      <c r="E88" s="340"/>
      <c r="F88" s="341"/>
      <c r="G88" s="341"/>
      <c r="H88" s="340"/>
      <c r="I88" s="341"/>
      <c r="J88" s="341"/>
      <c r="K88" s="340"/>
      <c r="L88" s="341"/>
      <c r="M88" s="341"/>
      <c r="N88" s="340"/>
      <c r="O88" s="341"/>
      <c r="P88" s="341"/>
      <c r="Q88" s="340"/>
      <c r="R88" s="341"/>
      <c r="S88" s="341"/>
    </row>
    <row r="89" spans="1:19" s="175" customFormat="1" ht="16.5" customHeight="1" thickBot="1">
      <c r="A89" s="343">
        <f>R89+F89+C89+I89+L89+O89</f>
        <v>39325</v>
      </c>
      <c r="B89" s="344" t="s">
        <v>16</v>
      </c>
      <c r="C89" s="345">
        <f>C87+C79+C73+C63</f>
        <v>1000</v>
      </c>
      <c r="D89" s="346">
        <f>D87+D79+D73+D63</f>
        <v>0</v>
      </c>
      <c r="E89" s="344" t="s">
        <v>16</v>
      </c>
      <c r="F89" s="345">
        <f>F87+F79+F73+F63</f>
        <v>260</v>
      </c>
      <c r="G89" s="346">
        <f>G87+G79+G73+G63</f>
        <v>0</v>
      </c>
      <c r="H89" s="344" t="s">
        <v>16</v>
      </c>
      <c r="I89" s="345">
        <f>I87+I79+I73+I63</f>
        <v>770</v>
      </c>
      <c r="J89" s="346">
        <f>J87+J79+J73+J63</f>
        <v>0</v>
      </c>
      <c r="K89" s="347" t="s">
        <v>16</v>
      </c>
      <c r="L89" s="345">
        <f>L87+L79+L73+L63</f>
        <v>145</v>
      </c>
      <c r="M89" s="346">
        <f>M87+M79+M73+M63</f>
        <v>0</v>
      </c>
      <c r="N89" s="344" t="s">
        <v>16</v>
      </c>
      <c r="O89" s="345">
        <f>O87+O79+O73+O63</f>
        <v>710</v>
      </c>
      <c r="P89" s="346">
        <f>P87+P79+P73+P63</f>
        <v>0</v>
      </c>
      <c r="Q89" s="344" t="s">
        <v>16</v>
      </c>
      <c r="R89" s="345">
        <f>R87+R79+R73+R63</f>
        <v>36440</v>
      </c>
      <c r="S89" s="346">
        <f>S87+S79+S73+S63</f>
        <v>0</v>
      </c>
    </row>
    <row r="90" spans="1:19" ht="13.5">
      <c r="A90" s="253" t="s">
        <v>197</v>
      </c>
      <c r="O90" s="255" t="s">
        <v>281</v>
      </c>
      <c r="P90" s="255"/>
      <c r="Q90" s="255"/>
      <c r="R90" s="255"/>
      <c r="S90" s="255"/>
    </row>
    <row r="91" spans="1:19" ht="15.75" customHeight="1">
      <c r="A91" s="157" t="s">
        <v>110</v>
      </c>
      <c r="B91" s="157"/>
      <c r="C91" s="157"/>
      <c r="D91" s="157"/>
      <c r="E91" s="157"/>
      <c r="F91" s="157"/>
      <c r="G91" s="157"/>
      <c r="H91" s="157"/>
      <c r="I91" s="157"/>
      <c r="J91" s="157"/>
      <c r="K91" s="157"/>
      <c r="L91" s="157"/>
      <c r="M91" s="157"/>
      <c r="N91" s="157"/>
      <c r="O91" s="157"/>
      <c r="P91" s="157"/>
      <c r="Q91" s="157"/>
      <c r="R91" s="157"/>
      <c r="S91" s="157"/>
    </row>
    <row r="92" spans="1:19" ht="15" customHeight="1">
      <c r="A92" s="256" t="s">
        <v>2</v>
      </c>
      <c r="B92" s="257"/>
      <c r="C92" s="258" t="s">
        <v>11</v>
      </c>
      <c r="D92" s="259"/>
      <c r="E92" s="258" t="s">
        <v>3</v>
      </c>
      <c r="F92" s="259"/>
      <c r="G92" s="161" t="s">
        <v>4</v>
      </c>
      <c r="H92" s="160" t="s">
        <v>5</v>
      </c>
      <c r="I92" s="160"/>
      <c r="J92" s="160"/>
      <c r="K92" s="260" t="s">
        <v>63</v>
      </c>
      <c r="L92" s="260"/>
      <c r="M92" s="259"/>
      <c r="N92" s="261" t="s">
        <v>64</v>
      </c>
      <c r="O92" s="262"/>
      <c r="P92" s="162"/>
      <c r="Q92" s="163" t="str">
        <f>Q2</f>
        <v>高知県 令和6年4月</v>
      </c>
      <c r="R92" s="163"/>
      <c r="S92" s="163"/>
    </row>
    <row r="93" spans="1:19" s="170" customFormat="1" ht="22.5" customHeight="1">
      <c r="A93" s="263">
        <f>A3</f>
      </c>
      <c r="B93" s="264"/>
      <c r="C93" s="265">
        <f>D135+G135+J135+M135+P135+S135</f>
        <v>0</v>
      </c>
      <c r="D93" s="266"/>
      <c r="E93" s="265">
        <f>C3+C44+C93+C139+C177</f>
        <v>0</v>
      </c>
      <c r="F93" s="266"/>
      <c r="G93" s="166">
        <f>G3</f>
        <v>0</v>
      </c>
      <c r="H93" s="267">
        <f>H3</f>
        <v>0</v>
      </c>
      <c r="I93" s="268"/>
      <c r="J93" s="269"/>
      <c r="K93" s="267">
        <f>K3</f>
        <v>0</v>
      </c>
      <c r="L93" s="268"/>
      <c r="M93" s="269"/>
      <c r="N93" s="270">
        <f>N3</f>
        <v>0</v>
      </c>
      <c r="O93" s="271"/>
      <c r="P93" s="162"/>
      <c r="Q93" s="169"/>
      <c r="R93" s="169"/>
      <c r="S93" s="169"/>
    </row>
    <row r="94" ht="3" customHeight="1" thickBot="1"/>
    <row r="95" spans="1:19" s="180" customFormat="1" ht="15.75" customHeight="1">
      <c r="A95" s="176" t="s">
        <v>17</v>
      </c>
      <c r="B95" s="177" t="s">
        <v>6</v>
      </c>
      <c r="C95" s="178"/>
      <c r="D95" s="179"/>
      <c r="E95" s="177" t="s">
        <v>7</v>
      </c>
      <c r="F95" s="178"/>
      <c r="G95" s="179"/>
      <c r="H95" s="177" t="s">
        <v>8</v>
      </c>
      <c r="I95" s="178"/>
      <c r="J95" s="179"/>
      <c r="K95" s="177" t="s">
        <v>0</v>
      </c>
      <c r="L95" s="178"/>
      <c r="M95" s="179"/>
      <c r="N95" s="177" t="s">
        <v>9</v>
      </c>
      <c r="O95" s="178"/>
      <c r="P95" s="179"/>
      <c r="Q95" s="177" t="s">
        <v>86</v>
      </c>
      <c r="R95" s="178"/>
      <c r="S95" s="179"/>
    </row>
    <row r="96" spans="1:19" s="189" customFormat="1" ht="12" customHeight="1" thickBot="1">
      <c r="A96" s="181"/>
      <c r="B96" s="182" t="s">
        <v>14</v>
      </c>
      <c r="C96" s="183" t="s">
        <v>15</v>
      </c>
      <c r="D96" s="184" t="s">
        <v>262</v>
      </c>
      <c r="E96" s="182" t="s">
        <v>14</v>
      </c>
      <c r="F96" s="183" t="s">
        <v>15</v>
      </c>
      <c r="G96" s="184" t="s">
        <v>262</v>
      </c>
      <c r="H96" s="182" t="s">
        <v>14</v>
      </c>
      <c r="I96" s="183" t="s">
        <v>15</v>
      </c>
      <c r="J96" s="184" t="s">
        <v>262</v>
      </c>
      <c r="K96" s="182" t="s">
        <v>14</v>
      </c>
      <c r="L96" s="183" t="s">
        <v>15</v>
      </c>
      <c r="M96" s="188" t="s">
        <v>262</v>
      </c>
      <c r="N96" s="182" t="s">
        <v>14</v>
      </c>
      <c r="O96" s="183" t="s">
        <v>15</v>
      </c>
      <c r="P96" s="188" t="s">
        <v>262</v>
      </c>
      <c r="Q96" s="182" t="s">
        <v>14</v>
      </c>
      <c r="R96" s="183" t="s">
        <v>212</v>
      </c>
      <c r="S96" s="184" t="s">
        <v>262</v>
      </c>
    </row>
    <row r="97" spans="1:19" s="230" customFormat="1" ht="15.75" customHeight="1">
      <c r="A97" s="272" t="s">
        <v>111</v>
      </c>
      <c r="B97" s="273" t="s">
        <v>321</v>
      </c>
      <c r="C97" s="274"/>
      <c r="D97" s="348"/>
      <c r="E97" s="273"/>
      <c r="F97" s="195"/>
      <c r="G97" s="349"/>
      <c r="H97" s="273"/>
      <c r="I97" s="195"/>
      <c r="J97" s="348"/>
      <c r="K97" s="273"/>
      <c r="L97" s="195"/>
      <c r="M97" s="349"/>
      <c r="N97" s="273"/>
      <c r="O97" s="195"/>
      <c r="P97" s="349"/>
      <c r="Q97" s="350" t="s">
        <v>112</v>
      </c>
      <c r="R97" s="281">
        <v>880</v>
      </c>
      <c r="S97" s="193"/>
    </row>
    <row r="98" spans="1:19" s="230" customFormat="1" ht="15.75" customHeight="1">
      <c r="A98" s="272"/>
      <c r="B98" s="213"/>
      <c r="C98" s="192"/>
      <c r="D98" s="218"/>
      <c r="E98" s="213"/>
      <c r="F98" s="192"/>
      <c r="G98" s="225"/>
      <c r="H98" s="213"/>
      <c r="I98" s="192"/>
      <c r="J98" s="218"/>
      <c r="K98" s="213"/>
      <c r="L98" s="192"/>
      <c r="M98" s="225"/>
      <c r="N98" s="213"/>
      <c r="O98" s="192"/>
      <c r="P98" s="218"/>
      <c r="Q98" s="351" t="s">
        <v>113</v>
      </c>
      <c r="R98" s="217"/>
      <c r="S98" s="352"/>
    </row>
    <row r="99" spans="1:19" s="230" customFormat="1" ht="15.75" customHeight="1">
      <c r="A99" s="272"/>
      <c r="B99" s="213"/>
      <c r="C99" s="192"/>
      <c r="D99" s="218"/>
      <c r="E99" s="213"/>
      <c r="F99" s="192"/>
      <c r="G99" s="225"/>
      <c r="H99" s="213"/>
      <c r="I99" s="192"/>
      <c r="J99" s="218"/>
      <c r="K99" s="213"/>
      <c r="L99" s="192"/>
      <c r="M99" s="225"/>
      <c r="N99" s="213"/>
      <c r="O99" s="192"/>
      <c r="P99" s="218"/>
      <c r="Q99" s="353" t="s">
        <v>114</v>
      </c>
      <c r="R99" s="217">
        <v>350</v>
      </c>
      <c r="S99" s="203"/>
    </row>
    <row r="100" spans="1:19" s="230" customFormat="1" ht="15.75" customHeight="1">
      <c r="A100" s="272"/>
      <c r="B100" s="213"/>
      <c r="C100" s="192"/>
      <c r="D100" s="218"/>
      <c r="E100" s="213"/>
      <c r="F100" s="192"/>
      <c r="G100" s="225"/>
      <c r="H100" s="191"/>
      <c r="I100" s="192"/>
      <c r="J100" s="218"/>
      <c r="K100" s="213"/>
      <c r="L100" s="192"/>
      <c r="M100" s="225"/>
      <c r="N100" s="213"/>
      <c r="O100" s="192"/>
      <c r="P100" s="218"/>
      <c r="Q100" s="353" t="s">
        <v>115</v>
      </c>
      <c r="R100" s="217">
        <v>140</v>
      </c>
      <c r="S100" s="203"/>
    </row>
    <row r="101" spans="1:19" s="230" customFormat="1" ht="15.75" customHeight="1">
      <c r="A101" s="354"/>
      <c r="B101" s="288"/>
      <c r="C101" s="289"/>
      <c r="D101" s="290"/>
      <c r="E101" s="288"/>
      <c r="F101" s="289"/>
      <c r="G101" s="290"/>
      <c r="H101" s="355"/>
      <c r="I101" s="289"/>
      <c r="J101" s="338"/>
      <c r="K101" s="288"/>
      <c r="L101" s="289"/>
      <c r="M101" s="290"/>
      <c r="N101" s="288"/>
      <c r="O101" s="289"/>
      <c r="P101" s="290"/>
      <c r="Q101" s="356" t="s">
        <v>207</v>
      </c>
      <c r="R101" s="293">
        <v>210</v>
      </c>
      <c r="S101" s="294"/>
    </row>
    <row r="102" spans="1:19" ht="15.75" customHeight="1" thickBot="1">
      <c r="A102" s="246">
        <f>R102+C102+F102+I102+L102+O102</f>
        <v>1580</v>
      </c>
      <c r="B102" s="247" t="s">
        <v>10</v>
      </c>
      <c r="C102" s="248">
        <f>SUM(C97:C101)</f>
        <v>0</v>
      </c>
      <c r="D102" s="249">
        <f>SUM(D97:D101)</f>
        <v>0</v>
      </c>
      <c r="E102" s="247" t="s">
        <v>10</v>
      </c>
      <c r="F102" s="248">
        <f>SUM(F97:F101)</f>
        <v>0</v>
      </c>
      <c r="G102" s="249">
        <f>SUM(G97:G101)</f>
        <v>0</v>
      </c>
      <c r="H102" s="247" t="s">
        <v>10</v>
      </c>
      <c r="I102" s="248">
        <f>SUM(I97:I101)</f>
        <v>0</v>
      </c>
      <c r="J102" s="249">
        <f>SUM(J97:J101)</f>
        <v>0</v>
      </c>
      <c r="K102" s="247" t="s">
        <v>10</v>
      </c>
      <c r="L102" s="248">
        <f>SUM(L97:L101)</f>
        <v>0</v>
      </c>
      <c r="M102" s="249">
        <f>SUM(M97:M101)</f>
        <v>0</v>
      </c>
      <c r="N102" s="247" t="s">
        <v>10</v>
      </c>
      <c r="O102" s="248">
        <f>SUM(O97:O101)</f>
        <v>0</v>
      </c>
      <c r="P102" s="249">
        <f>SUM(P97:P101)</f>
        <v>0</v>
      </c>
      <c r="Q102" s="357" t="s">
        <v>10</v>
      </c>
      <c r="R102" s="333">
        <f>SUM(R97:R101)</f>
        <v>1580</v>
      </c>
      <c r="S102" s="249">
        <f>SUM(S97:S101)</f>
        <v>0</v>
      </c>
    </row>
    <row r="103" spans="1:19" s="287" customFormat="1" ht="15.75" customHeight="1">
      <c r="A103" s="358" t="s">
        <v>117</v>
      </c>
      <c r="B103" s="318" t="s">
        <v>330</v>
      </c>
      <c r="C103" s="324"/>
      <c r="D103" s="334"/>
      <c r="E103" s="325" t="s">
        <v>184</v>
      </c>
      <c r="F103" s="324">
        <v>50</v>
      </c>
      <c r="G103" s="320"/>
      <c r="H103" s="325" t="s">
        <v>184</v>
      </c>
      <c r="I103" s="324">
        <v>130</v>
      </c>
      <c r="J103" s="320"/>
      <c r="K103" s="325" t="s">
        <v>184</v>
      </c>
      <c r="L103" s="324">
        <v>30</v>
      </c>
      <c r="M103" s="320"/>
      <c r="N103" s="325" t="s">
        <v>184</v>
      </c>
      <c r="O103" s="324">
        <v>100</v>
      </c>
      <c r="P103" s="320"/>
      <c r="Q103" s="359" t="s">
        <v>339</v>
      </c>
      <c r="R103" s="360">
        <v>1190</v>
      </c>
      <c r="S103" s="320"/>
    </row>
    <row r="104" spans="1:19" s="230" customFormat="1" ht="15.75" customHeight="1">
      <c r="A104" s="361"/>
      <c r="B104" s="213" t="s">
        <v>331</v>
      </c>
      <c r="C104" s="192"/>
      <c r="D104" s="218"/>
      <c r="E104" s="213"/>
      <c r="F104" s="192"/>
      <c r="G104" s="218"/>
      <c r="H104" s="213"/>
      <c r="I104" s="192"/>
      <c r="J104" s="218"/>
      <c r="K104" s="213"/>
      <c r="L104" s="192"/>
      <c r="M104" s="218"/>
      <c r="N104" s="213"/>
      <c r="O104" s="192"/>
      <c r="P104" s="218"/>
      <c r="Q104" s="353" t="s">
        <v>340</v>
      </c>
      <c r="R104" s="217">
        <v>910</v>
      </c>
      <c r="S104" s="203"/>
    </row>
    <row r="105" spans="1:19" s="230" customFormat="1" ht="15.75" customHeight="1">
      <c r="A105" s="361"/>
      <c r="B105" s="288" t="s">
        <v>332</v>
      </c>
      <c r="C105" s="289"/>
      <c r="D105" s="338"/>
      <c r="E105" s="288"/>
      <c r="F105" s="289"/>
      <c r="G105" s="338"/>
      <c r="H105" s="288"/>
      <c r="I105" s="289"/>
      <c r="J105" s="338"/>
      <c r="K105" s="288"/>
      <c r="L105" s="289"/>
      <c r="M105" s="338"/>
      <c r="N105" s="288"/>
      <c r="O105" s="289"/>
      <c r="P105" s="338"/>
      <c r="Q105" s="356" t="s">
        <v>341</v>
      </c>
      <c r="R105" s="293">
        <v>1260</v>
      </c>
      <c r="S105" s="294"/>
    </row>
    <row r="106" spans="1:19" s="362" customFormat="1" ht="15.75" customHeight="1" thickBot="1">
      <c r="A106" s="246">
        <f>R106+C106+F106+I106+L106+O106</f>
        <v>3670</v>
      </c>
      <c r="B106" s="247" t="s">
        <v>10</v>
      </c>
      <c r="C106" s="248">
        <f>SUM(C103:C105)</f>
        <v>0</v>
      </c>
      <c r="D106" s="249">
        <f>SUM(D103:D105)</f>
        <v>0</v>
      </c>
      <c r="E106" s="247" t="s">
        <v>10</v>
      </c>
      <c r="F106" s="248">
        <f>SUM(F103:F105)</f>
        <v>50</v>
      </c>
      <c r="G106" s="249">
        <f>SUM(G103:G105)</f>
        <v>0</v>
      </c>
      <c r="H106" s="247" t="s">
        <v>10</v>
      </c>
      <c r="I106" s="248">
        <f>SUM(I103:I105)</f>
        <v>130</v>
      </c>
      <c r="J106" s="249">
        <f>SUM(J103:J105)</f>
        <v>0</v>
      </c>
      <c r="K106" s="247" t="s">
        <v>10</v>
      </c>
      <c r="L106" s="248">
        <f>SUM(L103:L105)</f>
        <v>30</v>
      </c>
      <c r="M106" s="249">
        <f>SUM(M103:M105)</f>
        <v>0</v>
      </c>
      <c r="N106" s="247" t="s">
        <v>10</v>
      </c>
      <c r="O106" s="248">
        <f>SUM(O103:O105)</f>
        <v>100</v>
      </c>
      <c r="P106" s="249">
        <f>SUM(P103:P105)</f>
        <v>0</v>
      </c>
      <c r="Q106" s="247" t="s">
        <v>10</v>
      </c>
      <c r="R106" s="248">
        <f>SUM(R103:R105)</f>
        <v>3360</v>
      </c>
      <c r="S106" s="249">
        <f>SUM(S103:S105)</f>
        <v>0</v>
      </c>
    </row>
    <row r="107" spans="1:19" s="230" customFormat="1" ht="15.75" customHeight="1">
      <c r="A107" s="358" t="s">
        <v>118</v>
      </c>
      <c r="B107" s="325"/>
      <c r="C107" s="324"/>
      <c r="D107" s="320"/>
      <c r="E107" s="325"/>
      <c r="F107" s="324"/>
      <c r="G107" s="334"/>
      <c r="H107" s="325" t="s">
        <v>284</v>
      </c>
      <c r="I107" s="324">
        <v>120</v>
      </c>
      <c r="J107" s="320"/>
      <c r="K107" s="325"/>
      <c r="L107" s="324"/>
      <c r="M107" s="334"/>
      <c r="N107" s="325"/>
      <c r="O107" s="324"/>
      <c r="P107" s="334"/>
      <c r="Q107" s="363" t="s">
        <v>119</v>
      </c>
      <c r="R107" s="319"/>
      <c r="S107" s="364"/>
    </row>
    <row r="108" spans="1:19" s="230" customFormat="1" ht="15.75" customHeight="1">
      <c r="A108" s="365"/>
      <c r="B108" s="213"/>
      <c r="C108" s="192"/>
      <c r="D108" s="218"/>
      <c r="E108" s="213"/>
      <c r="F108" s="192"/>
      <c r="G108" s="218"/>
      <c r="H108" s="213"/>
      <c r="I108" s="192"/>
      <c r="J108" s="218"/>
      <c r="K108" s="213"/>
      <c r="L108" s="192"/>
      <c r="M108" s="218"/>
      <c r="N108" s="213"/>
      <c r="O108" s="192"/>
      <c r="P108" s="218"/>
      <c r="Q108" s="213" t="s">
        <v>381</v>
      </c>
      <c r="R108" s="214">
        <v>790</v>
      </c>
      <c r="S108" s="203"/>
    </row>
    <row r="109" spans="1:19" s="230" customFormat="1" ht="15.75" customHeight="1">
      <c r="A109" s="365"/>
      <c r="B109" s="288"/>
      <c r="C109" s="289"/>
      <c r="D109" s="338"/>
      <c r="E109" s="288"/>
      <c r="F109" s="289"/>
      <c r="G109" s="338"/>
      <c r="H109" s="288"/>
      <c r="I109" s="289"/>
      <c r="J109" s="338"/>
      <c r="K109" s="288"/>
      <c r="L109" s="289"/>
      <c r="M109" s="338"/>
      <c r="N109" s="288"/>
      <c r="O109" s="289"/>
      <c r="P109" s="338"/>
      <c r="Q109" s="288" t="s">
        <v>336</v>
      </c>
      <c r="R109" s="244" t="s">
        <v>368</v>
      </c>
      <c r="S109" s="294"/>
    </row>
    <row r="110" spans="1:19" s="362" customFormat="1" ht="15.75" customHeight="1" thickBot="1">
      <c r="A110" s="246">
        <f>R110+C110+F110+I110+L110+O110</f>
        <v>910</v>
      </c>
      <c r="B110" s="247" t="s">
        <v>10</v>
      </c>
      <c r="C110" s="248">
        <f>SUM(C107:C109)</f>
        <v>0</v>
      </c>
      <c r="D110" s="249">
        <f>SUM(D107:D109)</f>
        <v>0</v>
      </c>
      <c r="E110" s="247" t="s">
        <v>10</v>
      </c>
      <c r="F110" s="248">
        <f>SUM(F107:F109)</f>
        <v>0</v>
      </c>
      <c r="G110" s="249">
        <f>SUM(G107:G109)</f>
        <v>0</v>
      </c>
      <c r="H110" s="247" t="s">
        <v>10</v>
      </c>
      <c r="I110" s="248">
        <f>SUM(I107:I109)</f>
        <v>120</v>
      </c>
      <c r="J110" s="249">
        <f>SUM(J107:J109)</f>
        <v>0</v>
      </c>
      <c r="K110" s="247" t="s">
        <v>10</v>
      </c>
      <c r="L110" s="248">
        <f>SUM(L107:L109)</f>
        <v>0</v>
      </c>
      <c r="M110" s="249">
        <f>SUM(M107:M109)</f>
        <v>0</v>
      </c>
      <c r="N110" s="247" t="s">
        <v>10</v>
      </c>
      <c r="O110" s="248">
        <f>SUM(O107:O109)</f>
        <v>0</v>
      </c>
      <c r="P110" s="249">
        <f>SUM(P107:P109)</f>
        <v>0</v>
      </c>
      <c r="Q110" s="247" t="s">
        <v>10</v>
      </c>
      <c r="R110" s="333">
        <f>SUM(R107:R109)</f>
        <v>790</v>
      </c>
      <c r="S110" s="249">
        <f>SUM(S107:S109)</f>
        <v>0</v>
      </c>
    </row>
    <row r="111" spans="1:19" s="230" customFormat="1" ht="15.75" customHeight="1">
      <c r="A111" s="358" t="s">
        <v>120</v>
      </c>
      <c r="B111" s="325" t="s">
        <v>185</v>
      </c>
      <c r="C111" s="324">
        <v>100</v>
      </c>
      <c r="D111" s="320"/>
      <c r="E111" s="325" t="s">
        <v>185</v>
      </c>
      <c r="F111" s="324">
        <v>50</v>
      </c>
      <c r="G111" s="320"/>
      <c r="H111" s="325" t="s">
        <v>185</v>
      </c>
      <c r="I111" s="324">
        <v>180</v>
      </c>
      <c r="J111" s="320"/>
      <c r="K111" s="325" t="s">
        <v>333</v>
      </c>
      <c r="L111" s="324"/>
      <c r="M111" s="334"/>
      <c r="N111" s="325" t="s">
        <v>185</v>
      </c>
      <c r="O111" s="324">
        <v>140</v>
      </c>
      <c r="P111" s="320"/>
      <c r="Q111" s="318" t="s">
        <v>121</v>
      </c>
      <c r="R111" s="319">
        <v>2010</v>
      </c>
      <c r="S111" s="320"/>
    </row>
    <row r="112" spans="1:19" s="230" customFormat="1" ht="15.75" customHeight="1">
      <c r="A112" s="361"/>
      <c r="B112" s="191"/>
      <c r="C112" s="192"/>
      <c r="D112" s="219"/>
      <c r="E112" s="191"/>
      <c r="F112" s="192"/>
      <c r="G112" s="219"/>
      <c r="H112" s="191"/>
      <c r="I112" s="192"/>
      <c r="J112" s="219"/>
      <c r="K112" s="191"/>
      <c r="L112" s="192"/>
      <c r="M112" s="219"/>
      <c r="N112" s="191"/>
      <c r="O112" s="192"/>
      <c r="P112" s="219"/>
      <c r="Q112" s="213" t="s">
        <v>359</v>
      </c>
      <c r="R112" s="214">
        <v>1160</v>
      </c>
      <c r="S112" s="203"/>
    </row>
    <row r="113" spans="1:19" s="230" customFormat="1" ht="15.75" customHeight="1">
      <c r="A113" s="365"/>
      <c r="B113" s="213"/>
      <c r="C113" s="192"/>
      <c r="D113" s="218"/>
      <c r="E113" s="213"/>
      <c r="F113" s="192"/>
      <c r="G113" s="225"/>
      <c r="H113" s="213"/>
      <c r="I113" s="192"/>
      <c r="J113" s="225"/>
      <c r="K113" s="213"/>
      <c r="L113" s="192"/>
      <c r="M113" s="225"/>
      <c r="N113" s="213"/>
      <c r="O113" s="192"/>
      <c r="P113" s="225"/>
      <c r="Q113" s="213" t="s">
        <v>360</v>
      </c>
      <c r="R113" s="214">
        <v>880</v>
      </c>
      <c r="S113" s="203"/>
    </row>
    <row r="114" spans="1:19" s="230" customFormat="1" ht="15.75" customHeight="1">
      <c r="A114" s="365"/>
      <c r="B114" s="288"/>
      <c r="C114" s="289"/>
      <c r="D114" s="338"/>
      <c r="E114" s="288"/>
      <c r="F114" s="289"/>
      <c r="G114" s="290"/>
      <c r="H114" s="288"/>
      <c r="I114" s="289"/>
      <c r="J114" s="290"/>
      <c r="K114" s="288"/>
      <c r="L114" s="289"/>
      <c r="M114" s="290"/>
      <c r="N114" s="288"/>
      <c r="O114" s="289"/>
      <c r="P114" s="290"/>
      <c r="Q114" s="213" t="s">
        <v>122</v>
      </c>
      <c r="R114" s="244">
        <v>1020</v>
      </c>
      <c r="S114" s="294"/>
    </row>
    <row r="115" spans="1:19" ht="15.75" customHeight="1" thickBot="1">
      <c r="A115" s="246">
        <f>R115+C115+F115+I115+L115+O115</f>
        <v>5540</v>
      </c>
      <c r="B115" s="247" t="s">
        <v>10</v>
      </c>
      <c r="C115" s="248">
        <f>SUM(C111:C114)</f>
        <v>100</v>
      </c>
      <c r="D115" s="249">
        <f>SUM(D111:D114)</f>
        <v>0</v>
      </c>
      <c r="E115" s="247" t="s">
        <v>10</v>
      </c>
      <c r="F115" s="248">
        <f>SUM(F111:F114)</f>
        <v>50</v>
      </c>
      <c r="G115" s="249">
        <f>SUM(G111:G114)</f>
        <v>0</v>
      </c>
      <c r="H115" s="247" t="s">
        <v>10</v>
      </c>
      <c r="I115" s="248">
        <f>SUM(I111:I114)</f>
        <v>180</v>
      </c>
      <c r="J115" s="249">
        <f>SUM(J111:J114)</f>
        <v>0</v>
      </c>
      <c r="K115" s="247" t="s">
        <v>10</v>
      </c>
      <c r="L115" s="248">
        <f>SUM(L111:L114)</f>
        <v>0</v>
      </c>
      <c r="M115" s="249">
        <f>SUM(M111:M114)</f>
        <v>0</v>
      </c>
      <c r="N115" s="247" t="s">
        <v>10</v>
      </c>
      <c r="O115" s="248">
        <f>SUM(O111:O114)</f>
        <v>140</v>
      </c>
      <c r="P115" s="249">
        <f>SUM(P111:P114)</f>
        <v>0</v>
      </c>
      <c r="Q115" s="247" t="s">
        <v>10</v>
      </c>
      <c r="R115" s="248">
        <f>SUM(R111:R114)</f>
        <v>5070</v>
      </c>
      <c r="S115" s="249">
        <f>SUM(S111:S114)</f>
        <v>0</v>
      </c>
    </row>
    <row r="116" spans="1:19" s="287" customFormat="1" ht="15.75" customHeight="1">
      <c r="A116" s="358" t="s">
        <v>123</v>
      </c>
      <c r="B116" s="325"/>
      <c r="C116" s="324"/>
      <c r="D116" s="334"/>
      <c r="E116" s="325"/>
      <c r="F116" s="324"/>
      <c r="G116" s="334"/>
      <c r="H116" s="325"/>
      <c r="I116" s="324"/>
      <c r="J116" s="320"/>
      <c r="K116" s="325"/>
      <c r="L116" s="324"/>
      <c r="M116" s="334"/>
      <c r="N116" s="325"/>
      <c r="O116" s="324"/>
      <c r="P116" s="334"/>
      <c r="Q116" s="318" t="s">
        <v>310</v>
      </c>
      <c r="R116" s="319">
        <v>1280</v>
      </c>
      <c r="S116" s="320"/>
    </row>
    <row r="117" spans="1:19" s="287" customFormat="1" ht="15.75" customHeight="1">
      <c r="A117" s="361"/>
      <c r="B117" s="191" t="s">
        <v>320</v>
      </c>
      <c r="C117" s="192"/>
      <c r="D117" s="203"/>
      <c r="E117" s="191"/>
      <c r="F117" s="192"/>
      <c r="G117" s="203"/>
      <c r="H117" s="191"/>
      <c r="I117" s="192"/>
      <c r="J117" s="203"/>
      <c r="K117" s="191"/>
      <c r="L117" s="192"/>
      <c r="M117" s="203"/>
      <c r="N117" s="191"/>
      <c r="O117" s="192"/>
      <c r="P117" s="203"/>
      <c r="Q117" s="213" t="s">
        <v>337</v>
      </c>
      <c r="R117" s="214">
        <v>670</v>
      </c>
      <c r="S117" s="203"/>
    </row>
    <row r="118" spans="1:19" s="287" customFormat="1" ht="15.75" customHeight="1">
      <c r="A118" s="361"/>
      <c r="B118" s="191"/>
      <c r="C118" s="192"/>
      <c r="D118" s="366"/>
      <c r="E118" s="367"/>
      <c r="F118" s="368"/>
      <c r="G118" s="203"/>
      <c r="H118" s="367"/>
      <c r="I118" s="368"/>
      <c r="J118" s="203"/>
      <c r="K118" s="367"/>
      <c r="L118" s="368"/>
      <c r="M118" s="369"/>
      <c r="N118" s="367"/>
      <c r="O118" s="368"/>
      <c r="P118" s="369"/>
      <c r="Q118" s="213" t="s">
        <v>338</v>
      </c>
      <c r="R118" s="214">
        <v>270</v>
      </c>
      <c r="S118" s="203"/>
    </row>
    <row r="119" spans="1:19" s="287" customFormat="1" ht="15.75" customHeight="1">
      <c r="A119" s="361"/>
      <c r="B119" s="213" t="s">
        <v>319</v>
      </c>
      <c r="C119" s="192"/>
      <c r="D119" s="366"/>
      <c r="E119" s="367"/>
      <c r="F119" s="368"/>
      <c r="G119" s="203"/>
      <c r="H119" s="367"/>
      <c r="I119" s="368"/>
      <c r="J119" s="203"/>
      <c r="K119" s="367"/>
      <c r="L119" s="368"/>
      <c r="M119" s="369"/>
      <c r="N119" s="367"/>
      <c r="O119" s="368"/>
      <c r="P119" s="369"/>
      <c r="Q119" s="213" t="s">
        <v>124</v>
      </c>
      <c r="R119" s="214">
        <v>720</v>
      </c>
      <c r="S119" s="203"/>
    </row>
    <row r="120" spans="1:19" s="287" customFormat="1" ht="15.75" customHeight="1">
      <c r="A120" s="361"/>
      <c r="B120" s="197"/>
      <c r="C120" s="195"/>
      <c r="D120" s="370"/>
      <c r="E120" s="197"/>
      <c r="F120" s="195"/>
      <c r="G120" s="370"/>
      <c r="H120" s="197" t="s">
        <v>186</v>
      </c>
      <c r="I120" s="195">
        <v>50</v>
      </c>
      <c r="J120" s="193"/>
      <c r="K120" s="197"/>
      <c r="L120" s="195"/>
      <c r="M120" s="370"/>
      <c r="N120" s="197"/>
      <c r="O120" s="368"/>
      <c r="P120" s="369"/>
      <c r="Q120" s="213" t="s">
        <v>125</v>
      </c>
      <c r="R120" s="214">
        <v>780</v>
      </c>
      <c r="S120" s="203"/>
    </row>
    <row r="121" spans="1:19" s="287" customFormat="1" ht="15.75" customHeight="1">
      <c r="A121" s="361"/>
      <c r="B121" s="191"/>
      <c r="C121" s="192"/>
      <c r="D121" s="203"/>
      <c r="E121" s="191"/>
      <c r="F121" s="192"/>
      <c r="G121" s="203"/>
      <c r="H121" s="191"/>
      <c r="I121" s="192"/>
      <c r="J121" s="203"/>
      <c r="K121" s="191"/>
      <c r="L121" s="192"/>
      <c r="M121" s="203"/>
      <c r="N121" s="191"/>
      <c r="O121" s="368"/>
      <c r="P121" s="369"/>
      <c r="Q121" s="213" t="s">
        <v>126</v>
      </c>
      <c r="R121" s="214">
        <v>300</v>
      </c>
      <c r="S121" s="203"/>
    </row>
    <row r="122" spans="1:19" s="287" customFormat="1" ht="15.75" customHeight="1">
      <c r="A122" s="361"/>
      <c r="B122" s="213"/>
      <c r="C122" s="192"/>
      <c r="D122" s="366"/>
      <c r="E122" s="367"/>
      <c r="F122" s="368"/>
      <c r="G122" s="203"/>
      <c r="H122" s="367"/>
      <c r="I122" s="368"/>
      <c r="J122" s="203"/>
      <c r="K122" s="367"/>
      <c r="L122" s="368"/>
      <c r="M122" s="369"/>
      <c r="N122" s="367"/>
      <c r="O122" s="368"/>
      <c r="P122" s="369"/>
      <c r="Q122" s="371"/>
      <c r="R122" s="214"/>
      <c r="S122" s="352"/>
    </row>
    <row r="123" spans="1:19" s="287" customFormat="1" ht="15.75" customHeight="1">
      <c r="A123" s="361"/>
      <c r="B123" s="191" t="s">
        <v>345</v>
      </c>
      <c r="C123" s="192">
        <v>40</v>
      </c>
      <c r="D123" s="203"/>
      <c r="E123" s="191" t="s">
        <v>303</v>
      </c>
      <c r="F123" s="192"/>
      <c r="G123" s="203"/>
      <c r="H123" s="191" t="s">
        <v>304</v>
      </c>
      <c r="I123" s="192">
        <v>40</v>
      </c>
      <c r="J123" s="203"/>
      <c r="K123" s="191" t="s">
        <v>302</v>
      </c>
      <c r="L123" s="192"/>
      <c r="M123" s="203"/>
      <c r="N123" s="191" t="s">
        <v>302</v>
      </c>
      <c r="O123" s="368"/>
      <c r="P123" s="369"/>
      <c r="Q123" s="213" t="s">
        <v>127</v>
      </c>
      <c r="R123" s="214">
        <v>310</v>
      </c>
      <c r="S123" s="203"/>
    </row>
    <row r="124" spans="1:19" s="287" customFormat="1" ht="15.75" customHeight="1">
      <c r="A124" s="361"/>
      <c r="B124" s="213"/>
      <c r="C124" s="192"/>
      <c r="D124" s="366"/>
      <c r="E124" s="367"/>
      <c r="F124" s="368"/>
      <c r="G124" s="203"/>
      <c r="H124" s="367"/>
      <c r="I124" s="368"/>
      <c r="J124" s="203"/>
      <c r="K124" s="367"/>
      <c r="L124" s="368"/>
      <c r="M124" s="369"/>
      <c r="N124" s="367"/>
      <c r="O124" s="372"/>
      <c r="P124" s="373"/>
      <c r="Q124" s="288" t="s">
        <v>293</v>
      </c>
      <c r="R124" s="244">
        <v>190</v>
      </c>
      <c r="S124" s="294"/>
    </row>
    <row r="125" spans="1:19" ht="15.75" customHeight="1" thickBot="1">
      <c r="A125" s="246">
        <f>R125+C125+F125+I125+L125+O125</f>
        <v>4650</v>
      </c>
      <c r="B125" s="247" t="s">
        <v>10</v>
      </c>
      <c r="C125" s="248">
        <f>SUM(C116:C124)</f>
        <v>40</v>
      </c>
      <c r="D125" s="249">
        <f>SUM(D116:D124)</f>
        <v>0</v>
      </c>
      <c r="E125" s="247" t="s">
        <v>10</v>
      </c>
      <c r="F125" s="248">
        <f>SUM(F116:F124)</f>
        <v>0</v>
      </c>
      <c r="G125" s="249">
        <f>SUM(G116:G124)</f>
        <v>0</v>
      </c>
      <c r="H125" s="247" t="s">
        <v>10</v>
      </c>
      <c r="I125" s="248">
        <f>SUM(I116:I124)</f>
        <v>90</v>
      </c>
      <c r="J125" s="249">
        <f>SUM(J116:J124)</f>
        <v>0</v>
      </c>
      <c r="K125" s="247" t="s">
        <v>10</v>
      </c>
      <c r="L125" s="248">
        <f>SUM(L116:L124)</f>
        <v>0</v>
      </c>
      <c r="M125" s="249">
        <f>SUM(M116:M124)</f>
        <v>0</v>
      </c>
      <c r="N125" s="247" t="s">
        <v>10</v>
      </c>
      <c r="O125" s="248">
        <f>SUM(O116:O124)</f>
        <v>0</v>
      </c>
      <c r="P125" s="249">
        <f>SUM(P116:P124)</f>
        <v>0</v>
      </c>
      <c r="Q125" s="247" t="s">
        <v>10</v>
      </c>
      <c r="R125" s="248">
        <f>SUM(R116:R124)</f>
        <v>4520</v>
      </c>
      <c r="S125" s="249">
        <f>SUM(S116:S124)</f>
        <v>0</v>
      </c>
    </row>
    <row r="126" spans="1:19" s="342" customFormat="1" ht="15.75" customHeight="1">
      <c r="A126" s="374" t="s">
        <v>260</v>
      </c>
      <c r="B126" s="375" t="s">
        <v>376</v>
      </c>
      <c r="C126" s="227"/>
      <c r="D126" s="203"/>
      <c r="E126" s="375"/>
      <c r="F126" s="192"/>
      <c r="G126" s="219"/>
      <c r="H126" s="375" t="s">
        <v>289</v>
      </c>
      <c r="I126" s="192">
        <v>120</v>
      </c>
      <c r="J126" s="203"/>
      <c r="K126" s="375"/>
      <c r="L126" s="192"/>
      <c r="M126" s="219"/>
      <c r="N126" s="375"/>
      <c r="O126" s="192"/>
      <c r="P126" s="219"/>
      <c r="Q126" s="213" t="s">
        <v>208</v>
      </c>
      <c r="R126" s="214">
        <v>1130</v>
      </c>
      <c r="S126" s="203"/>
    </row>
    <row r="127" spans="1:19" s="342" customFormat="1" ht="15.75" customHeight="1">
      <c r="A127" s="376"/>
      <c r="B127" s="367"/>
      <c r="C127" s="368"/>
      <c r="D127" s="366"/>
      <c r="E127" s="367"/>
      <c r="F127" s="368"/>
      <c r="G127" s="366"/>
      <c r="H127" s="367"/>
      <c r="I127" s="368"/>
      <c r="J127" s="366"/>
      <c r="K127" s="367"/>
      <c r="L127" s="368"/>
      <c r="M127" s="366"/>
      <c r="N127" s="367"/>
      <c r="O127" s="368"/>
      <c r="P127" s="366"/>
      <c r="Q127" s="213" t="s">
        <v>209</v>
      </c>
      <c r="R127" s="214">
        <v>2170</v>
      </c>
      <c r="S127" s="203"/>
    </row>
    <row r="128" spans="1:19" s="342" customFormat="1" ht="15.75" customHeight="1">
      <c r="A128" s="376"/>
      <c r="B128" s="367"/>
      <c r="C128" s="368"/>
      <c r="D128" s="366"/>
      <c r="E128" s="367"/>
      <c r="F128" s="368"/>
      <c r="G128" s="366"/>
      <c r="H128" s="367"/>
      <c r="I128" s="368"/>
      <c r="J128" s="366"/>
      <c r="K128" s="367"/>
      <c r="L128" s="368"/>
      <c r="M128" s="366"/>
      <c r="N128" s="367"/>
      <c r="O128" s="368"/>
      <c r="P128" s="366"/>
      <c r="Q128" s="213" t="s">
        <v>128</v>
      </c>
      <c r="R128" s="214" t="s">
        <v>363</v>
      </c>
      <c r="S128" s="203"/>
    </row>
    <row r="129" spans="1:19" s="342" customFormat="1" ht="15.75" customHeight="1">
      <c r="A129" s="376"/>
      <c r="B129" s="367"/>
      <c r="C129" s="368"/>
      <c r="D129" s="366"/>
      <c r="E129" s="367"/>
      <c r="F129" s="368"/>
      <c r="G129" s="366"/>
      <c r="H129" s="367"/>
      <c r="I129" s="368"/>
      <c r="J129" s="366"/>
      <c r="K129" s="367"/>
      <c r="L129" s="368"/>
      <c r="M129" s="366"/>
      <c r="N129" s="367"/>
      <c r="O129" s="368"/>
      <c r="P129" s="366"/>
      <c r="Q129" s="213" t="s">
        <v>129</v>
      </c>
      <c r="R129" s="214">
        <v>1390</v>
      </c>
      <c r="S129" s="203"/>
    </row>
    <row r="130" spans="1:19" s="342" customFormat="1" ht="15.75" customHeight="1">
      <c r="A130" s="376"/>
      <c r="B130" s="367"/>
      <c r="C130" s="368"/>
      <c r="D130" s="366"/>
      <c r="E130" s="367"/>
      <c r="F130" s="368"/>
      <c r="G130" s="366"/>
      <c r="H130" s="367"/>
      <c r="I130" s="368"/>
      <c r="J130" s="366"/>
      <c r="K130" s="367"/>
      <c r="L130" s="368"/>
      <c r="M130" s="366"/>
      <c r="N130" s="367"/>
      <c r="O130" s="368"/>
      <c r="P130" s="366"/>
      <c r="Q130" s="213" t="s">
        <v>130</v>
      </c>
      <c r="R130" s="214" t="s">
        <v>368</v>
      </c>
      <c r="S130" s="203"/>
    </row>
    <row r="131" spans="1:19" s="342" customFormat="1" ht="15.75" customHeight="1">
      <c r="A131" s="376"/>
      <c r="B131" s="367"/>
      <c r="C131" s="368"/>
      <c r="D131" s="366"/>
      <c r="E131" s="367"/>
      <c r="F131" s="368"/>
      <c r="G131" s="366"/>
      <c r="H131" s="367"/>
      <c r="I131" s="368"/>
      <c r="J131" s="366"/>
      <c r="K131" s="367"/>
      <c r="L131" s="368"/>
      <c r="M131" s="366"/>
      <c r="N131" s="367"/>
      <c r="O131" s="368"/>
      <c r="P131" s="366"/>
      <c r="Q131" s="213" t="s">
        <v>131</v>
      </c>
      <c r="R131" s="214">
        <v>600</v>
      </c>
      <c r="S131" s="203"/>
    </row>
    <row r="132" spans="1:19" s="342" customFormat="1" ht="15.75" customHeight="1">
      <c r="A132" s="376"/>
      <c r="B132" s="377"/>
      <c r="C132" s="372"/>
      <c r="D132" s="378"/>
      <c r="E132" s="377"/>
      <c r="F132" s="372"/>
      <c r="G132" s="378"/>
      <c r="H132" s="377"/>
      <c r="I132" s="372"/>
      <c r="J132" s="378"/>
      <c r="K132" s="377"/>
      <c r="L132" s="372"/>
      <c r="M132" s="378"/>
      <c r="N132" s="377"/>
      <c r="O132" s="372"/>
      <c r="P132" s="378"/>
      <c r="Q132" s="288"/>
      <c r="R132" s="244"/>
      <c r="S132" s="294"/>
    </row>
    <row r="133" spans="1:19" ht="15.75" customHeight="1" thickBot="1">
      <c r="A133" s="246">
        <f>R133+C133+F133+I133+L133+O133</f>
        <v>5410</v>
      </c>
      <c r="B133" s="247" t="s">
        <v>10</v>
      </c>
      <c r="C133" s="248">
        <f>SUM(C126:C132)</f>
        <v>0</v>
      </c>
      <c r="D133" s="249">
        <f>SUM(D126:D132)</f>
        <v>0</v>
      </c>
      <c r="E133" s="247" t="s">
        <v>10</v>
      </c>
      <c r="F133" s="248">
        <f>SUM(F126:F132)</f>
        <v>0</v>
      </c>
      <c r="G133" s="249">
        <f>SUM(G126:G132)</f>
        <v>0</v>
      </c>
      <c r="H133" s="247" t="s">
        <v>10</v>
      </c>
      <c r="I133" s="248">
        <f>SUM(I126:I132)</f>
        <v>120</v>
      </c>
      <c r="J133" s="249">
        <f>SUM(J126:J132)</f>
        <v>0</v>
      </c>
      <c r="K133" s="247" t="s">
        <v>10</v>
      </c>
      <c r="L133" s="248">
        <f>SUM(L126:L132)</f>
        <v>0</v>
      </c>
      <c r="M133" s="249">
        <f>SUM(M126:M132)</f>
        <v>0</v>
      </c>
      <c r="N133" s="247" t="s">
        <v>10</v>
      </c>
      <c r="O133" s="248">
        <f>SUM(O126:O132)</f>
        <v>0</v>
      </c>
      <c r="P133" s="249">
        <f>SUM(P126:P132)</f>
        <v>0</v>
      </c>
      <c r="Q133" s="247" t="s">
        <v>10</v>
      </c>
      <c r="R133" s="248">
        <f>SUM(R126:R132)</f>
        <v>5290</v>
      </c>
      <c r="S133" s="249">
        <f>SUM(S126:S132)</f>
        <v>0</v>
      </c>
    </row>
    <row r="134" spans="1:19" s="342" customFormat="1" ht="15" thickBot="1">
      <c r="A134" s="339" t="s">
        <v>61</v>
      </c>
      <c r="B134" s="340"/>
      <c r="C134" s="341"/>
      <c r="D134" s="341"/>
      <c r="E134" s="340"/>
      <c r="F134" s="341"/>
      <c r="G134" s="341"/>
      <c r="H134" s="340"/>
      <c r="I134" s="341"/>
      <c r="J134" s="341"/>
      <c r="K134" s="340"/>
      <c r="L134" s="341"/>
      <c r="M134" s="341"/>
      <c r="N134" s="340"/>
      <c r="O134" s="341"/>
      <c r="P134" s="341"/>
      <c r="Q134" s="340"/>
      <c r="R134" s="341"/>
      <c r="S134" s="341"/>
    </row>
    <row r="135" spans="1:19" s="175" customFormat="1" ht="16.5" customHeight="1" thickBot="1">
      <c r="A135" s="343">
        <f>R135+C135+F135+I135+L135+O135</f>
        <v>21760</v>
      </c>
      <c r="B135" s="379" t="s">
        <v>16</v>
      </c>
      <c r="C135" s="345">
        <f>C110+C106+C102+C125+C115+C133</f>
        <v>140</v>
      </c>
      <c r="D135" s="380">
        <f>D110+D106+D102+D125+D115+D133</f>
        <v>0</v>
      </c>
      <c r="E135" s="344" t="s">
        <v>16</v>
      </c>
      <c r="F135" s="345">
        <f>F110+F106+F102+F125+F115+F133</f>
        <v>100</v>
      </c>
      <c r="G135" s="346">
        <f>G110+G106+G102+G125+G115+G133</f>
        <v>0</v>
      </c>
      <c r="H135" s="379" t="s">
        <v>16</v>
      </c>
      <c r="I135" s="345">
        <f>I110+I106+I102+I125+I115+I133</f>
        <v>640</v>
      </c>
      <c r="J135" s="380">
        <f>J110+J106+J102+J125+J115+J133</f>
        <v>0</v>
      </c>
      <c r="K135" s="347" t="s">
        <v>16</v>
      </c>
      <c r="L135" s="345">
        <f>L110+L106+L102+L125+L115+L133</f>
        <v>30</v>
      </c>
      <c r="M135" s="346">
        <f>M110+M106+M102+M125+M115+M133</f>
        <v>0</v>
      </c>
      <c r="N135" s="379" t="s">
        <v>16</v>
      </c>
      <c r="O135" s="345">
        <f>O110+O106+O102+O125+O115+O133</f>
        <v>240</v>
      </c>
      <c r="P135" s="380">
        <f>P110+P106+P102+P125+P115+P133</f>
        <v>0</v>
      </c>
      <c r="Q135" s="344" t="s">
        <v>16</v>
      </c>
      <c r="R135" s="345">
        <f>R110+R106+R102+R125+R115+R133</f>
        <v>20610</v>
      </c>
      <c r="S135" s="346">
        <f>S110+S106+S102+S125+S115+S133</f>
        <v>0</v>
      </c>
    </row>
    <row r="136" spans="1:19" ht="15.75" customHeight="1">
      <c r="A136" s="253" t="s">
        <v>197</v>
      </c>
      <c r="B136" s="381"/>
      <c r="C136" s="382"/>
      <c r="D136" s="383"/>
      <c r="E136" s="381"/>
      <c r="F136" s="382" t="s">
        <v>1</v>
      </c>
      <c r="G136" s="383"/>
      <c r="H136" s="381"/>
      <c r="I136" s="382"/>
      <c r="J136" s="383"/>
      <c r="K136" s="381"/>
      <c r="L136" s="382"/>
      <c r="M136" s="383"/>
      <c r="N136" s="381"/>
      <c r="O136" s="255" t="s">
        <v>281</v>
      </c>
      <c r="P136" s="255"/>
      <c r="Q136" s="255"/>
      <c r="R136" s="255"/>
      <c r="S136" s="255"/>
    </row>
    <row r="137" spans="1:19" ht="15.75" customHeight="1">
      <c r="A137" s="157" t="s">
        <v>132</v>
      </c>
      <c r="B137" s="157"/>
      <c r="C137" s="157"/>
      <c r="D137" s="157"/>
      <c r="E137" s="157"/>
      <c r="F137" s="157"/>
      <c r="G137" s="157"/>
      <c r="H137" s="157"/>
      <c r="I137" s="157"/>
      <c r="J137" s="157"/>
      <c r="K137" s="157"/>
      <c r="L137" s="157"/>
      <c r="M137" s="157"/>
      <c r="N137" s="157"/>
      <c r="O137" s="157"/>
      <c r="P137" s="157"/>
      <c r="Q137" s="157"/>
      <c r="R137" s="157"/>
      <c r="S137" s="157"/>
    </row>
    <row r="138" spans="1:19" ht="15" customHeight="1">
      <c r="A138" s="256" t="s">
        <v>2</v>
      </c>
      <c r="B138" s="257"/>
      <c r="C138" s="258" t="s">
        <v>11</v>
      </c>
      <c r="D138" s="259"/>
      <c r="E138" s="258" t="s">
        <v>3</v>
      </c>
      <c r="F138" s="259"/>
      <c r="G138" s="161" t="s">
        <v>4</v>
      </c>
      <c r="H138" s="160" t="s">
        <v>5</v>
      </c>
      <c r="I138" s="160"/>
      <c r="J138" s="160"/>
      <c r="K138" s="260" t="s">
        <v>63</v>
      </c>
      <c r="L138" s="260"/>
      <c r="M138" s="259"/>
      <c r="N138" s="261" t="s">
        <v>64</v>
      </c>
      <c r="O138" s="262"/>
      <c r="P138" s="162"/>
      <c r="Q138" s="163" t="str">
        <f>Q2</f>
        <v>高知県 令和6年4月</v>
      </c>
      <c r="R138" s="163"/>
      <c r="S138" s="163"/>
    </row>
    <row r="139" spans="1:19" s="170" customFormat="1" ht="22.5" customHeight="1">
      <c r="A139" s="263">
        <f>A3</f>
      </c>
      <c r="B139" s="264"/>
      <c r="C139" s="265">
        <f>D173+G173+J173+M173+P173+S173</f>
        <v>0</v>
      </c>
      <c r="D139" s="266"/>
      <c r="E139" s="265">
        <f>C3+C44+C93+C139+C177</f>
        <v>0</v>
      </c>
      <c r="F139" s="266"/>
      <c r="G139" s="166">
        <f>G3</f>
        <v>0</v>
      </c>
      <c r="H139" s="267">
        <f>H3</f>
        <v>0</v>
      </c>
      <c r="I139" s="268"/>
      <c r="J139" s="269"/>
      <c r="K139" s="267">
        <f>K3</f>
        <v>0</v>
      </c>
      <c r="L139" s="268"/>
      <c r="M139" s="269"/>
      <c r="N139" s="270">
        <f>'依頼書'!D5</f>
        <v>0</v>
      </c>
      <c r="O139" s="271"/>
      <c r="P139" s="162"/>
      <c r="Q139" s="169"/>
      <c r="R139" s="169"/>
      <c r="S139" s="169"/>
    </row>
    <row r="140" ht="3" customHeight="1" thickBot="1"/>
    <row r="141" spans="1:19" s="180" customFormat="1" ht="15.75" customHeight="1">
      <c r="A141" s="384" t="s">
        <v>17</v>
      </c>
      <c r="B141" s="177" t="s">
        <v>6</v>
      </c>
      <c r="C141" s="178"/>
      <c r="D141" s="179"/>
      <c r="E141" s="177" t="s">
        <v>7</v>
      </c>
      <c r="F141" s="178"/>
      <c r="G141" s="179"/>
      <c r="H141" s="177" t="s">
        <v>8</v>
      </c>
      <c r="I141" s="178"/>
      <c r="J141" s="179"/>
      <c r="K141" s="177" t="s">
        <v>0</v>
      </c>
      <c r="L141" s="178"/>
      <c r="M141" s="179"/>
      <c r="N141" s="177" t="s">
        <v>9</v>
      </c>
      <c r="O141" s="178"/>
      <c r="P141" s="179"/>
      <c r="Q141" s="177" t="s">
        <v>86</v>
      </c>
      <c r="R141" s="178"/>
      <c r="S141" s="179"/>
    </row>
    <row r="142" spans="1:19" s="189" customFormat="1" ht="12" customHeight="1" thickBot="1">
      <c r="A142" s="385"/>
      <c r="B142" s="182" t="s">
        <v>14</v>
      </c>
      <c r="C142" s="183" t="s">
        <v>15</v>
      </c>
      <c r="D142" s="184" t="s">
        <v>262</v>
      </c>
      <c r="E142" s="182" t="s">
        <v>14</v>
      </c>
      <c r="F142" s="183" t="s">
        <v>15</v>
      </c>
      <c r="G142" s="184" t="s">
        <v>262</v>
      </c>
      <c r="H142" s="182" t="s">
        <v>14</v>
      </c>
      <c r="I142" s="183" t="s">
        <v>15</v>
      </c>
      <c r="J142" s="184" t="s">
        <v>262</v>
      </c>
      <c r="K142" s="182" t="s">
        <v>14</v>
      </c>
      <c r="L142" s="183" t="s">
        <v>15</v>
      </c>
      <c r="M142" s="188" t="s">
        <v>262</v>
      </c>
      <c r="N142" s="182" t="s">
        <v>14</v>
      </c>
      <c r="O142" s="183" t="s">
        <v>15</v>
      </c>
      <c r="P142" s="188" t="s">
        <v>262</v>
      </c>
      <c r="Q142" s="182" t="s">
        <v>14</v>
      </c>
      <c r="R142" s="183" t="s">
        <v>212</v>
      </c>
      <c r="S142" s="184" t="s">
        <v>262</v>
      </c>
    </row>
    <row r="143" spans="1:19" s="230" customFormat="1" ht="15.75" customHeight="1">
      <c r="A143" s="386" t="s">
        <v>261</v>
      </c>
      <c r="B143" s="213"/>
      <c r="C143" s="192"/>
      <c r="D143" s="218"/>
      <c r="E143" s="213"/>
      <c r="F143" s="192"/>
      <c r="G143" s="225"/>
      <c r="H143" s="213"/>
      <c r="I143" s="192"/>
      <c r="J143" s="225"/>
      <c r="K143" s="213"/>
      <c r="L143" s="192"/>
      <c r="M143" s="225"/>
      <c r="N143" s="213"/>
      <c r="O143" s="192"/>
      <c r="P143" s="225"/>
      <c r="Q143" s="213" t="s">
        <v>133</v>
      </c>
      <c r="R143" s="214">
        <v>300</v>
      </c>
      <c r="S143" s="203"/>
    </row>
    <row r="144" spans="1:19" s="230" customFormat="1" ht="15.75" customHeight="1">
      <c r="A144" s="387"/>
      <c r="B144" s="213"/>
      <c r="C144" s="192"/>
      <c r="D144" s="218"/>
      <c r="E144" s="213"/>
      <c r="F144" s="192"/>
      <c r="G144" s="225"/>
      <c r="H144" s="213"/>
      <c r="I144" s="192"/>
      <c r="J144" s="225"/>
      <c r="K144" s="213"/>
      <c r="L144" s="192"/>
      <c r="M144" s="225"/>
      <c r="N144" s="213"/>
      <c r="O144" s="192"/>
      <c r="P144" s="225"/>
      <c r="Q144" s="213" t="s">
        <v>134</v>
      </c>
      <c r="R144" s="214">
        <v>440</v>
      </c>
      <c r="S144" s="203"/>
    </row>
    <row r="145" spans="1:19" s="230" customFormat="1" ht="15.75" customHeight="1">
      <c r="A145" s="387"/>
      <c r="B145" s="213"/>
      <c r="C145" s="192"/>
      <c r="D145" s="218"/>
      <c r="E145" s="213"/>
      <c r="F145" s="192"/>
      <c r="G145" s="225"/>
      <c r="H145" s="213"/>
      <c r="I145" s="192"/>
      <c r="J145" s="225"/>
      <c r="K145" s="213"/>
      <c r="L145" s="192"/>
      <c r="M145" s="225"/>
      <c r="N145" s="213"/>
      <c r="O145" s="192"/>
      <c r="P145" s="225"/>
      <c r="Q145" s="388"/>
      <c r="R145" s="389"/>
      <c r="S145" s="218"/>
    </row>
    <row r="146" spans="1:19" s="230" customFormat="1" ht="15.75" customHeight="1">
      <c r="A146" s="387"/>
      <c r="B146" s="213"/>
      <c r="C146" s="192"/>
      <c r="D146" s="218"/>
      <c r="E146" s="213"/>
      <c r="F146" s="192"/>
      <c r="G146" s="225"/>
      <c r="H146" s="213"/>
      <c r="I146" s="192"/>
      <c r="J146" s="225"/>
      <c r="K146" s="213"/>
      <c r="L146" s="192"/>
      <c r="M146" s="225"/>
      <c r="N146" s="213"/>
      <c r="O146" s="192"/>
      <c r="P146" s="225"/>
      <c r="Q146" s="213" t="s">
        <v>135</v>
      </c>
      <c r="R146" s="214">
        <v>390</v>
      </c>
      <c r="S146" s="203"/>
    </row>
    <row r="147" spans="1:19" s="230" customFormat="1" ht="15.75" customHeight="1">
      <c r="A147" s="387"/>
      <c r="B147" s="288"/>
      <c r="C147" s="289"/>
      <c r="D147" s="338"/>
      <c r="E147" s="288"/>
      <c r="F147" s="289"/>
      <c r="G147" s="290"/>
      <c r="H147" s="288"/>
      <c r="I147" s="289"/>
      <c r="J147" s="290"/>
      <c r="K147" s="288"/>
      <c r="L147" s="289"/>
      <c r="M147" s="290"/>
      <c r="N147" s="288"/>
      <c r="O147" s="289"/>
      <c r="P147" s="290"/>
      <c r="Q147" s="288"/>
      <c r="R147" s="244"/>
      <c r="S147" s="294"/>
    </row>
    <row r="148" spans="1:19" ht="15.75" customHeight="1" thickBot="1">
      <c r="A148" s="330">
        <f>R148+C148+F148+I148+L148+O148</f>
        <v>1130</v>
      </c>
      <c r="B148" s="247" t="s">
        <v>10</v>
      </c>
      <c r="C148" s="248">
        <f>SUM(C143:C147)</f>
        <v>0</v>
      </c>
      <c r="D148" s="249">
        <f>SUM(D143:D147)</f>
        <v>0</v>
      </c>
      <c r="E148" s="247" t="s">
        <v>10</v>
      </c>
      <c r="F148" s="248">
        <f>SUM(F143:F147)</f>
        <v>0</v>
      </c>
      <c r="G148" s="249">
        <f>SUM(G143:G147)</f>
        <v>0</v>
      </c>
      <c r="H148" s="247" t="s">
        <v>10</v>
      </c>
      <c r="I148" s="248">
        <f>SUM(I143:I147)</f>
        <v>0</v>
      </c>
      <c r="J148" s="249">
        <f>SUM(J143:J147)</f>
        <v>0</v>
      </c>
      <c r="K148" s="247" t="s">
        <v>10</v>
      </c>
      <c r="L148" s="248">
        <f>SUM(L143:L147)</f>
        <v>0</v>
      </c>
      <c r="M148" s="249">
        <f>SUM(M143:M147)</f>
        <v>0</v>
      </c>
      <c r="N148" s="247" t="s">
        <v>10</v>
      </c>
      <c r="O148" s="248">
        <f>SUM(O143:O147)</f>
        <v>0</v>
      </c>
      <c r="P148" s="249">
        <f>SUM(P143:P147)</f>
        <v>0</v>
      </c>
      <c r="Q148" s="247" t="s">
        <v>10</v>
      </c>
      <c r="R148" s="248">
        <f>SUM(R143:R147)</f>
        <v>1130</v>
      </c>
      <c r="S148" s="249">
        <f>SUM(S143:S147)</f>
        <v>0</v>
      </c>
    </row>
    <row r="149" spans="1:19" s="230" customFormat="1" ht="15.75" customHeight="1" thickBot="1">
      <c r="A149" s="390" t="s">
        <v>138</v>
      </c>
      <c r="B149" s="391"/>
      <c r="C149" s="392">
        <f>C148+C133</f>
        <v>0</v>
      </c>
      <c r="D149" s="393">
        <f>D148+D133</f>
        <v>0</v>
      </c>
      <c r="E149" s="391"/>
      <c r="F149" s="392">
        <f>F148+F133</f>
        <v>0</v>
      </c>
      <c r="G149" s="393">
        <f>G148+G133</f>
        <v>0</v>
      </c>
      <c r="H149" s="391"/>
      <c r="I149" s="392">
        <f>I148+I133</f>
        <v>120</v>
      </c>
      <c r="J149" s="393">
        <f>J148+J133</f>
        <v>0</v>
      </c>
      <c r="K149" s="391"/>
      <c r="L149" s="392">
        <f>L148+L133</f>
        <v>0</v>
      </c>
      <c r="M149" s="393">
        <f>M148+M133</f>
        <v>0</v>
      </c>
      <c r="N149" s="391"/>
      <c r="O149" s="392">
        <f>O148+O133</f>
        <v>0</v>
      </c>
      <c r="P149" s="393">
        <f>P148+P133</f>
        <v>0</v>
      </c>
      <c r="Q149" s="391"/>
      <c r="R149" s="392">
        <f>R148+R133</f>
        <v>6420</v>
      </c>
      <c r="S149" s="393">
        <f>S148+S133</f>
        <v>0</v>
      </c>
    </row>
    <row r="150" spans="1:19" s="230" customFormat="1" ht="15.75" customHeight="1">
      <c r="A150" s="317" t="s">
        <v>140</v>
      </c>
      <c r="B150" s="325" t="s">
        <v>351</v>
      </c>
      <c r="C150" s="324"/>
      <c r="D150" s="320"/>
      <c r="E150" s="325" t="s">
        <v>352</v>
      </c>
      <c r="F150" s="324"/>
      <c r="G150" s="320"/>
      <c r="H150" s="325" t="s">
        <v>187</v>
      </c>
      <c r="I150" s="324">
        <v>90</v>
      </c>
      <c r="J150" s="320"/>
      <c r="K150" s="325" t="s">
        <v>352</v>
      </c>
      <c r="L150" s="324"/>
      <c r="M150" s="320"/>
      <c r="N150" s="325" t="s">
        <v>187</v>
      </c>
      <c r="O150" s="324">
        <v>20</v>
      </c>
      <c r="P150" s="320"/>
      <c r="Q150" s="318" t="s">
        <v>141</v>
      </c>
      <c r="R150" s="319">
        <v>1290</v>
      </c>
      <c r="S150" s="320"/>
    </row>
    <row r="151" spans="1:19" s="230" customFormat="1" ht="15.75" customHeight="1">
      <c r="A151" s="326"/>
      <c r="B151" s="213"/>
      <c r="C151" s="192"/>
      <c r="D151" s="218"/>
      <c r="E151" s="213"/>
      <c r="F151" s="192"/>
      <c r="G151" s="218"/>
      <c r="H151" s="213" t="s">
        <v>323</v>
      </c>
      <c r="I151" s="192"/>
      <c r="J151" s="218"/>
      <c r="K151" s="213"/>
      <c r="L151" s="192"/>
      <c r="M151" s="225"/>
      <c r="N151" s="213"/>
      <c r="O151" s="192"/>
      <c r="P151" s="225"/>
      <c r="Q151" s="213" t="s">
        <v>142</v>
      </c>
      <c r="R151" s="214">
        <v>470</v>
      </c>
      <c r="S151" s="203"/>
    </row>
    <row r="152" spans="1:19" s="230" customFormat="1" ht="15.75" customHeight="1">
      <c r="A152" s="326"/>
      <c r="B152" s="213"/>
      <c r="C152" s="192"/>
      <c r="D152" s="218"/>
      <c r="E152" s="213"/>
      <c r="F152" s="192"/>
      <c r="G152" s="218"/>
      <c r="H152" s="213"/>
      <c r="I152" s="192"/>
      <c r="J152" s="218"/>
      <c r="K152" s="213"/>
      <c r="L152" s="192"/>
      <c r="M152" s="225"/>
      <c r="N152" s="213"/>
      <c r="O152" s="192"/>
      <c r="P152" s="225"/>
      <c r="Q152" s="213" t="s">
        <v>143</v>
      </c>
      <c r="R152" s="214">
        <v>380</v>
      </c>
      <c r="S152" s="203"/>
    </row>
    <row r="153" spans="1:19" s="230" customFormat="1" ht="15.75" customHeight="1">
      <c r="A153" s="326"/>
      <c r="B153" s="213"/>
      <c r="C153" s="192"/>
      <c r="D153" s="218"/>
      <c r="E153" s="213" t="s">
        <v>322</v>
      </c>
      <c r="F153" s="192"/>
      <c r="G153" s="218"/>
      <c r="H153" s="213" t="s">
        <v>306</v>
      </c>
      <c r="I153" s="192">
        <v>10</v>
      </c>
      <c r="J153" s="218"/>
      <c r="K153" s="213"/>
      <c r="L153" s="192"/>
      <c r="M153" s="225"/>
      <c r="N153" s="213"/>
      <c r="O153" s="192"/>
      <c r="P153" s="225"/>
      <c r="Q153" s="213" t="s">
        <v>144</v>
      </c>
      <c r="R153" s="214">
        <v>480</v>
      </c>
      <c r="S153" s="203"/>
    </row>
    <row r="154" spans="1:19" s="230" customFormat="1" ht="15.75" customHeight="1">
      <c r="A154" s="328"/>
      <c r="B154" s="288"/>
      <c r="C154" s="289"/>
      <c r="D154" s="338"/>
      <c r="E154" s="288"/>
      <c r="F154" s="289"/>
      <c r="G154" s="338"/>
      <c r="H154" s="288"/>
      <c r="I154" s="289"/>
      <c r="J154" s="338"/>
      <c r="K154" s="288"/>
      <c r="L154" s="289"/>
      <c r="M154" s="290"/>
      <c r="N154" s="288"/>
      <c r="O154" s="289"/>
      <c r="P154" s="290"/>
      <c r="Q154" s="288" t="s">
        <v>145</v>
      </c>
      <c r="R154" s="244">
        <v>420</v>
      </c>
      <c r="S154" s="294"/>
    </row>
    <row r="155" spans="1:19" ht="15.75" customHeight="1" thickBot="1">
      <c r="A155" s="330">
        <f>R155+C155+F155+I155+L155+O155</f>
        <v>3160</v>
      </c>
      <c r="B155" s="247" t="s">
        <v>10</v>
      </c>
      <c r="C155" s="248">
        <f>SUM(C150:C154)</f>
        <v>0</v>
      </c>
      <c r="D155" s="249">
        <f>SUM(D150:D154)</f>
        <v>0</v>
      </c>
      <c r="E155" s="247" t="s">
        <v>10</v>
      </c>
      <c r="F155" s="248">
        <f>SUM(F150:F154)</f>
        <v>0</v>
      </c>
      <c r="G155" s="249">
        <f>SUM(G150:G154)</f>
        <v>0</v>
      </c>
      <c r="H155" s="247" t="s">
        <v>10</v>
      </c>
      <c r="I155" s="248">
        <f>SUM(I150:I154)</f>
        <v>100</v>
      </c>
      <c r="J155" s="249">
        <f>SUM(J150:J154)</f>
        <v>0</v>
      </c>
      <c r="K155" s="247" t="s">
        <v>10</v>
      </c>
      <c r="L155" s="248">
        <f>SUM(L150:L154)</f>
        <v>0</v>
      </c>
      <c r="M155" s="249">
        <f>SUM(M150:M154)</f>
        <v>0</v>
      </c>
      <c r="N155" s="247" t="s">
        <v>10</v>
      </c>
      <c r="O155" s="248">
        <f>SUM(O150:O154)</f>
        <v>20</v>
      </c>
      <c r="P155" s="249">
        <f>SUM(P150:P154)</f>
        <v>0</v>
      </c>
      <c r="Q155" s="247" t="s">
        <v>10</v>
      </c>
      <c r="R155" s="248">
        <f>SUM(R150:R154)</f>
        <v>3040</v>
      </c>
      <c r="S155" s="249">
        <f>SUM(S150:S154)</f>
        <v>0</v>
      </c>
    </row>
    <row r="156" spans="1:19" s="230" customFormat="1" ht="15.75" customHeight="1">
      <c r="A156" s="317" t="s">
        <v>146</v>
      </c>
      <c r="B156" s="325" t="s">
        <v>190</v>
      </c>
      <c r="C156" s="324">
        <v>120</v>
      </c>
      <c r="D156" s="320"/>
      <c r="E156" s="325" t="s">
        <v>190</v>
      </c>
      <c r="F156" s="324">
        <v>30</v>
      </c>
      <c r="G156" s="320"/>
      <c r="H156" s="325" t="s">
        <v>190</v>
      </c>
      <c r="I156" s="324">
        <v>200</v>
      </c>
      <c r="J156" s="320"/>
      <c r="K156" s="325"/>
      <c r="L156" s="324"/>
      <c r="M156" s="334"/>
      <c r="N156" s="325" t="s">
        <v>190</v>
      </c>
      <c r="O156" s="324">
        <v>140</v>
      </c>
      <c r="P156" s="320"/>
      <c r="Q156" s="318" t="s">
        <v>198</v>
      </c>
      <c r="R156" s="319">
        <v>520</v>
      </c>
      <c r="S156" s="320"/>
    </row>
    <row r="157" spans="1:19" s="230" customFormat="1" ht="15.75" customHeight="1">
      <c r="A157" s="326"/>
      <c r="B157" s="191" t="s">
        <v>191</v>
      </c>
      <c r="C157" s="394"/>
      <c r="D157" s="219"/>
      <c r="E157" s="191" t="s">
        <v>191</v>
      </c>
      <c r="F157" s="394"/>
      <c r="G157" s="219"/>
      <c r="H157" s="191"/>
      <c r="I157" s="192"/>
      <c r="J157" s="219"/>
      <c r="K157" s="191"/>
      <c r="L157" s="394"/>
      <c r="M157" s="219"/>
      <c r="N157" s="191" t="s">
        <v>191</v>
      </c>
      <c r="O157" s="394"/>
      <c r="P157" s="219"/>
      <c r="Q157" s="213" t="s">
        <v>147</v>
      </c>
      <c r="R157" s="214">
        <v>820</v>
      </c>
      <c r="S157" s="203"/>
    </row>
    <row r="158" spans="1:19" s="230" customFormat="1" ht="15.75" customHeight="1">
      <c r="A158" s="326"/>
      <c r="B158" s="213"/>
      <c r="C158" s="192"/>
      <c r="D158" s="218"/>
      <c r="E158" s="213"/>
      <c r="F158" s="192"/>
      <c r="G158" s="218"/>
      <c r="H158" s="213"/>
      <c r="I158" s="192"/>
      <c r="J158" s="218"/>
      <c r="K158" s="213"/>
      <c r="L158" s="192"/>
      <c r="M158" s="225"/>
      <c r="N158" s="213"/>
      <c r="O158" s="192"/>
      <c r="P158" s="225"/>
      <c r="Q158" s="213" t="s">
        <v>361</v>
      </c>
      <c r="R158" s="214">
        <v>1180</v>
      </c>
      <c r="S158" s="203"/>
    </row>
    <row r="159" spans="1:19" s="230" customFormat="1" ht="15.75" customHeight="1">
      <c r="A159" s="326"/>
      <c r="B159" s="213"/>
      <c r="C159" s="192"/>
      <c r="D159" s="218"/>
      <c r="E159" s="213"/>
      <c r="F159" s="192"/>
      <c r="G159" s="218"/>
      <c r="H159" s="213"/>
      <c r="I159" s="192"/>
      <c r="J159" s="218"/>
      <c r="K159" s="213"/>
      <c r="L159" s="192"/>
      <c r="M159" s="225"/>
      <c r="N159" s="213"/>
      <c r="O159" s="192"/>
      <c r="P159" s="225"/>
      <c r="Q159" s="213" t="s">
        <v>369</v>
      </c>
      <c r="R159" s="214">
        <v>1340</v>
      </c>
      <c r="S159" s="203"/>
    </row>
    <row r="160" spans="1:19" s="230" customFormat="1" ht="15.75" customHeight="1">
      <c r="A160" s="326"/>
      <c r="B160" s="213"/>
      <c r="C160" s="192"/>
      <c r="D160" s="218"/>
      <c r="E160" s="213"/>
      <c r="F160" s="192"/>
      <c r="G160" s="218"/>
      <c r="H160" s="213"/>
      <c r="I160" s="192"/>
      <c r="J160" s="218"/>
      <c r="K160" s="213"/>
      <c r="L160" s="192"/>
      <c r="M160" s="225"/>
      <c r="N160" s="213"/>
      <c r="O160" s="192"/>
      <c r="P160" s="225"/>
      <c r="Q160" s="213" t="s">
        <v>148</v>
      </c>
      <c r="R160" s="214">
        <v>640</v>
      </c>
      <c r="S160" s="203"/>
    </row>
    <row r="161" spans="1:19" s="230" customFormat="1" ht="15.75" customHeight="1">
      <c r="A161" s="328"/>
      <c r="B161" s="288"/>
      <c r="C161" s="289"/>
      <c r="D161" s="338"/>
      <c r="E161" s="288"/>
      <c r="F161" s="289"/>
      <c r="G161" s="338"/>
      <c r="H161" s="288"/>
      <c r="I161" s="289"/>
      <c r="J161" s="338"/>
      <c r="K161" s="288"/>
      <c r="L161" s="289"/>
      <c r="M161" s="290"/>
      <c r="N161" s="288"/>
      <c r="O161" s="289"/>
      <c r="P161" s="290"/>
      <c r="Q161" s="288"/>
      <c r="R161" s="395"/>
      <c r="S161" s="294"/>
    </row>
    <row r="162" spans="1:19" s="230" customFormat="1" ht="15.75" customHeight="1" thickBot="1">
      <c r="A162" s="330">
        <f>R162+C162+F162+I162+L162+O162</f>
        <v>4990</v>
      </c>
      <c r="B162" s="247" t="s">
        <v>10</v>
      </c>
      <c r="C162" s="248">
        <f>SUM(C156:C161)</f>
        <v>120</v>
      </c>
      <c r="D162" s="249">
        <f>SUM(D156:D161)</f>
        <v>0</v>
      </c>
      <c r="E162" s="247" t="s">
        <v>10</v>
      </c>
      <c r="F162" s="248">
        <f>SUM(F156:F161)</f>
        <v>30</v>
      </c>
      <c r="G162" s="249">
        <f>SUM(G156:G161)</f>
        <v>0</v>
      </c>
      <c r="H162" s="247" t="s">
        <v>10</v>
      </c>
      <c r="I162" s="248">
        <f>SUM(I156:I161)</f>
        <v>200</v>
      </c>
      <c r="J162" s="249">
        <f>SUM(J156:J161)</f>
        <v>0</v>
      </c>
      <c r="K162" s="247" t="s">
        <v>10</v>
      </c>
      <c r="L162" s="248">
        <f>SUM(L156:L161)</f>
        <v>0</v>
      </c>
      <c r="M162" s="249">
        <f>SUM(M156:M161)</f>
        <v>0</v>
      </c>
      <c r="N162" s="247" t="s">
        <v>10</v>
      </c>
      <c r="O162" s="248">
        <f>SUM(O156:O161)</f>
        <v>140</v>
      </c>
      <c r="P162" s="249">
        <f>SUM(P156:P161)</f>
        <v>0</v>
      </c>
      <c r="Q162" s="247" t="s">
        <v>10</v>
      </c>
      <c r="R162" s="248">
        <f>SUM(R156:R161)</f>
        <v>4500</v>
      </c>
      <c r="S162" s="249">
        <f>SUM(S156:S161)</f>
        <v>0</v>
      </c>
    </row>
    <row r="163" spans="1:22" s="287" customFormat="1" ht="15.75" customHeight="1">
      <c r="A163" s="396" t="s">
        <v>272</v>
      </c>
      <c r="B163" s="397"/>
      <c r="C163" s="398"/>
      <c r="D163" s="399"/>
      <c r="E163" s="397"/>
      <c r="F163" s="398"/>
      <c r="G163" s="400"/>
      <c r="H163" s="397"/>
      <c r="I163" s="398"/>
      <c r="J163" s="399"/>
      <c r="K163" s="397"/>
      <c r="L163" s="398"/>
      <c r="M163" s="400"/>
      <c r="N163" s="397"/>
      <c r="O163" s="398"/>
      <c r="P163" s="320"/>
      <c r="Q163" s="363" t="s">
        <v>149</v>
      </c>
      <c r="R163" s="319"/>
      <c r="S163" s="364"/>
      <c r="U163" s="401"/>
      <c r="V163" s="401"/>
    </row>
    <row r="164" spans="1:22" s="287" customFormat="1" ht="15.75" customHeight="1">
      <c r="A164" s="402"/>
      <c r="B164" s="197" t="s">
        <v>188</v>
      </c>
      <c r="C164" s="195">
        <v>50</v>
      </c>
      <c r="D164" s="193"/>
      <c r="E164" s="197" t="s">
        <v>324</v>
      </c>
      <c r="F164" s="195"/>
      <c r="G164" s="370"/>
      <c r="H164" s="197" t="s">
        <v>188</v>
      </c>
      <c r="I164" s="195">
        <v>100</v>
      </c>
      <c r="J164" s="193"/>
      <c r="K164" s="197" t="s">
        <v>326</v>
      </c>
      <c r="L164" s="195"/>
      <c r="M164" s="370"/>
      <c r="N164" s="197" t="s">
        <v>188</v>
      </c>
      <c r="O164" s="195">
        <v>70</v>
      </c>
      <c r="P164" s="219"/>
      <c r="Q164" s="213" t="s">
        <v>342</v>
      </c>
      <c r="R164" s="214">
        <v>1670</v>
      </c>
      <c r="S164" s="203"/>
      <c r="U164" s="401"/>
      <c r="V164" s="401"/>
    </row>
    <row r="165" spans="1:22" s="287" customFormat="1" ht="15.75" customHeight="1">
      <c r="A165" s="402"/>
      <c r="B165" s="403"/>
      <c r="C165" s="368"/>
      <c r="D165" s="369"/>
      <c r="E165" s="191"/>
      <c r="F165" s="192"/>
      <c r="G165" s="369"/>
      <c r="H165" s="191"/>
      <c r="I165" s="192"/>
      <c r="J165" s="203"/>
      <c r="K165" s="403"/>
      <c r="L165" s="368"/>
      <c r="M165" s="369"/>
      <c r="N165" s="403"/>
      <c r="O165" s="192"/>
      <c r="P165" s="219"/>
      <c r="Q165" s="213" t="s">
        <v>343</v>
      </c>
      <c r="R165" s="214">
        <v>910</v>
      </c>
      <c r="S165" s="203"/>
      <c r="U165" s="401"/>
      <c r="V165" s="401"/>
    </row>
    <row r="166" spans="1:22" s="287" customFormat="1" ht="15.75" customHeight="1">
      <c r="A166" s="402"/>
      <c r="B166" s="213"/>
      <c r="C166" s="192"/>
      <c r="D166" s="218"/>
      <c r="E166" s="213"/>
      <c r="F166" s="192"/>
      <c r="G166" s="218"/>
      <c r="H166" s="213"/>
      <c r="I166" s="192"/>
      <c r="J166" s="218"/>
      <c r="K166" s="213"/>
      <c r="L166" s="192"/>
      <c r="M166" s="225"/>
      <c r="N166" s="213"/>
      <c r="O166" s="192"/>
      <c r="P166" s="218"/>
      <c r="Q166" s="404" t="s">
        <v>267</v>
      </c>
      <c r="R166" s="214"/>
      <c r="S166" s="218"/>
      <c r="U166" s="401"/>
      <c r="V166" s="401"/>
    </row>
    <row r="167" spans="1:22" s="287" customFormat="1" ht="15.75" customHeight="1">
      <c r="A167" s="402"/>
      <c r="B167" s="191" t="s">
        <v>325</v>
      </c>
      <c r="C167" s="192"/>
      <c r="D167" s="218"/>
      <c r="E167" s="191" t="s">
        <v>325</v>
      </c>
      <c r="F167" s="192"/>
      <c r="G167" s="218"/>
      <c r="H167" s="191" t="s">
        <v>370</v>
      </c>
      <c r="I167" s="192">
        <v>50</v>
      </c>
      <c r="J167" s="218"/>
      <c r="K167" s="191" t="s">
        <v>325</v>
      </c>
      <c r="L167" s="192"/>
      <c r="M167" s="225"/>
      <c r="N167" s="213"/>
      <c r="O167" s="192"/>
      <c r="P167" s="218"/>
      <c r="Q167" s="213" t="s">
        <v>150</v>
      </c>
      <c r="R167" s="214">
        <v>1280</v>
      </c>
      <c r="S167" s="203"/>
      <c r="U167" s="401"/>
      <c r="V167" s="401"/>
    </row>
    <row r="168" spans="1:22" s="287" customFormat="1" ht="15.75" customHeight="1">
      <c r="A168" s="402"/>
      <c r="B168" s="213"/>
      <c r="C168" s="192"/>
      <c r="D168" s="218"/>
      <c r="E168" s="213"/>
      <c r="F168" s="192"/>
      <c r="G168" s="218"/>
      <c r="H168" s="213"/>
      <c r="I168" s="192"/>
      <c r="J168" s="218"/>
      <c r="K168" s="213"/>
      <c r="L168" s="192"/>
      <c r="M168" s="225"/>
      <c r="N168" s="213"/>
      <c r="O168" s="192"/>
      <c r="P168" s="218"/>
      <c r="Q168" s="371" t="s">
        <v>151</v>
      </c>
      <c r="R168" s="389"/>
      <c r="S168" s="218"/>
      <c r="U168" s="401"/>
      <c r="V168" s="401"/>
    </row>
    <row r="169" spans="1:19" s="287" customFormat="1" ht="15.75" customHeight="1">
      <c r="A169" s="402"/>
      <c r="B169" s="191" t="s">
        <v>189</v>
      </c>
      <c r="C169" s="192">
        <v>20</v>
      </c>
      <c r="D169" s="218"/>
      <c r="E169" s="213"/>
      <c r="F169" s="192"/>
      <c r="G169" s="218"/>
      <c r="H169" s="191" t="s">
        <v>189</v>
      </c>
      <c r="I169" s="192">
        <v>20</v>
      </c>
      <c r="J169" s="218"/>
      <c r="K169" s="213"/>
      <c r="L169" s="192"/>
      <c r="M169" s="225"/>
      <c r="N169" s="191" t="s">
        <v>353</v>
      </c>
      <c r="O169" s="192"/>
      <c r="P169" s="218"/>
      <c r="Q169" s="213" t="s">
        <v>152</v>
      </c>
      <c r="R169" s="214">
        <v>1060</v>
      </c>
      <c r="S169" s="203"/>
    </row>
    <row r="170" spans="1:19" s="287" customFormat="1" ht="15.75" customHeight="1">
      <c r="A170" s="402"/>
      <c r="B170" s="288"/>
      <c r="C170" s="289"/>
      <c r="D170" s="338"/>
      <c r="E170" s="288"/>
      <c r="F170" s="289"/>
      <c r="G170" s="338"/>
      <c r="H170" s="288"/>
      <c r="I170" s="289"/>
      <c r="J170" s="338"/>
      <c r="K170" s="288"/>
      <c r="L170" s="289"/>
      <c r="M170" s="290"/>
      <c r="N170" s="288"/>
      <c r="O170" s="289"/>
      <c r="P170" s="338"/>
      <c r="Q170" s="288" t="s">
        <v>153</v>
      </c>
      <c r="R170" s="244" t="s">
        <v>363</v>
      </c>
      <c r="S170" s="294"/>
    </row>
    <row r="171" spans="1:19" s="230" customFormat="1" ht="15.75" customHeight="1" thickBot="1">
      <c r="A171" s="330">
        <f>R171+C171+F171+I171+L171+O171</f>
        <v>5230</v>
      </c>
      <c r="B171" s="247" t="s">
        <v>10</v>
      </c>
      <c r="C171" s="248">
        <f>SUM(C163:C170)</f>
        <v>70</v>
      </c>
      <c r="D171" s="249">
        <f>SUM(D163:D170)</f>
        <v>0</v>
      </c>
      <c r="E171" s="247" t="s">
        <v>10</v>
      </c>
      <c r="F171" s="248">
        <f>SUM(F163:F170)</f>
        <v>0</v>
      </c>
      <c r="G171" s="249">
        <f>SUM(G163:G170)</f>
        <v>0</v>
      </c>
      <c r="H171" s="247" t="s">
        <v>10</v>
      </c>
      <c r="I171" s="248">
        <f>SUM(I163:I170)</f>
        <v>170</v>
      </c>
      <c r="J171" s="249">
        <f>SUM(J163:J170)</f>
        <v>0</v>
      </c>
      <c r="K171" s="247" t="s">
        <v>10</v>
      </c>
      <c r="L171" s="248">
        <f>SUM(L163:L170)</f>
        <v>0</v>
      </c>
      <c r="M171" s="249">
        <f>SUM(M163:M170)</f>
        <v>0</v>
      </c>
      <c r="N171" s="247" t="s">
        <v>10</v>
      </c>
      <c r="O171" s="248">
        <f>SUM(O163:O170)</f>
        <v>70</v>
      </c>
      <c r="P171" s="249">
        <f>SUM(P163:P170)</f>
        <v>0</v>
      </c>
      <c r="Q171" s="247" t="s">
        <v>10</v>
      </c>
      <c r="R171" s="248">
        <f>SUM(R163:R170)</f>
        <v>4920</v>
      </c>
      <c r="S171" s="249">
        <f>SUM(S163:S170)</f>
        <v>0</v>
      </c>
    </row>
    <row r="172" spans="1:19" s="342" customFormat="1" ht="15" thickBot="1">
      <c r="A172" s="339" t="s">
        <v>61</v>
      </c>
      <c r="B172" s="340"/>
      <c r="C172" s="341"/>
      <c r="D172" s="341"/>
      <c r="E172" s="340"/>
      <c r="F172" s="341"/>
      <c r="G172" s="341"/>
      <c r="H172" s="340"/>
      <c r="I172" s="341"/>
      <c r="J172" s="341"/>
      <c r="K172" s="340"/>
      <c r="L172" s="341"/>
      <c r="M172" s="341"/>
      <c r="N172" s="340"/>
      <c r="O172" s="341"/>
      <c r="P172" s="341"/>
      <c r="Q172" s="340"/>
      <c r="R172" s="341"/>
      <c r="S172" s="341"/>
    </row>
    <row r="173" spans="1:19" s="175" customFormat="1" ht="15.75" customHeight="1" thickBot="1">
      <c r="A173" s="343">
        <f>R173+C173+F173+I173+L173+O173</f>
        <v>14510</v>
      </c>
      <c r="B173" s="344" t="s">
        <v>16</v>
      </c>
      <c r="C173" s="345">
        <f>C148+C155+C162+C171</f>
        <v>190</v>
      </c>
      <c r="D173" s="346">
        <f>D148+D155+D162+D171</f>
        <v>0</v>
      </c>
      <c r="E173" s="344" t="s">
        <v>16</v>
      </c>
      <c r="F173" s="345">
        <f>F148+F155+F162+F171</f>
        <v>30</v>
      </c>
      <c r="G173" s="346">
        <f>G148++G155+G162+G171</f>
        <v>0</v>
      </c>
      <c r="H173" s="344" t="s">
        <v>16</v>
      </c>
      <c r="I173" s="345">
        <f>I148+I155+I162+I171</f>
        <v>470</v>
      </c>
      <c r="J173" s="346">
        <f>J148+J155+J162+J171</f>
        <v>0</v>
      </c>
      <c r="K173" s="344" t="s">
        <v>16</v>
      </c>
      <c r="L173" s="345">
        <f>L148+L155+L162+L171</f>
        <v>0</v>
      </c>
      <c r="M173" s="346">
        <f>M148+M155+M162+M171</f>
        <v>0</v>
      </c>
      <c r="N173" s="344" t="s">
        <v>16</v>
      </c>
      <c r="O173" s="345">
        <f>O148+O155+O162+O171</f>
        <v>230</v>
      </c>
      <c r="P173" s="346">
        <f>P148+P155+P162+P171</f>
        <v>0</v>
      </c>
      <c r="Q173" s="344" t="s">
        <v>16</v>
      </c>
      <c r="R173" s="345">
        <f>R148+R155+R162+R171</f>
        <v>13590</v>
      </c>
      <c r="S173" s="346">
        <f>S148+S155+S162+S171</f>
        <v>0</v>
      </c>
    </row>
    <row r="174" spans="1:19" ht="15.75" customHeight="1">
      <c r="A174" s="253" t="s">
        <v>197</v>
      </c>
      <c r="B174" s="158"/>
      <c r="C174" s="158"/>
      <c r="D174" s="158"/>
      <c r="E174" s="158"/>
      <c r="F174" s="158"/>
      <c r="G174" s="158"/>
      <c r="H174" s="158"/>
      <c r="I174" s="158"/>
      <c r="J174" s="158"/>
      <c r="K174" s="158"/>
      <c r="L174" s="158"/>
      <c r="M174" s="158"/>
      <c r="N174" s="158"/>
      <c r="O174" s="255" t="s">
        <v>281</v>
      </c>
      <c r="P174" s="255"/>
      <c r="Q174" s="255"/>
      <c r="R174" s="255"/>
      <c r="S174" s="255"/>
    </row>
    <row r="175" spans="1:19" ht="15.75" customHeight="1">
      <c r="A175" s="157" t="s">
        <v>154</v>
      </c>
      <c r="B175" s="157"/>
      <c r="C175" s="157"/>
      <c r="D175" s="157"/>
      <c r="E175" s="157"/>
      <c r="F175" s="157"/>
      <c r="G175" s="157"/>
      <c r="H175" s="157"/>
      <c r="I175" s="157"/>
      <c r="J175" s="157"/>
      <c r="K175" s="157"/>
      <c r="L175" s="157"/>
      <c r="M175" s="157"/>
      <c r="N175" s="157"/>
      <c r="O175" s="157"/>
      <c r="P175" s="157"/>
      <c r="Q175" s="157"/>
      <c r="R175" s="157"/>
      <c r="S175" s="157"/>
    </row>
    <row r="176" spans="1:19" ht="15" customHeight="1">
      <c r="A176" s="256" t="s">
        <v>2</v>
      </c>
      <c r="B176" s="257"/>
      <c r="C176" s="258" t="s">
        <v>11</v>
      </c>
      <c r="D176" s="259"/>
      <c r="E176" s="258" t="s">
        <v>3</v>
      </c>
      <c r="F176" s="259"/>
      <c r="G176" s="161" t="s">
        <v>4</v>
      </c>
      <c r="H176" s="160" t="s">
        <v>5</v>
      </c>
      <c r="I176" s="160"/>
      <c r="J176" s="160"/>
      <c r="K176" s="260" t="s">
        <v>63</v>
      </c>
      <c r="L176" s="260"/>
      <c r="M176" s="259"/>
      <c r="N176" s="261" t="s">
        <v>64</v>
      </c>
      <c r="O176" s="262"/>
      <c r="P176" s="162"/>
      <c r="Q176" s="163" t="str">
        <f>Q2</f>
        <v>高知県 令和6年4月</v>
      </c>
      <c r="R176" s="163"/>
      <c r="S176" s="163"/>
    </row>
    <row r="177" spans="1:19" s="170" customFormat="1" ht="22.5" customHeight="1" thickBot="1">
      <c r="A177" s="405">
        <f>A3</f>
      </c>
      <c r="B177" s="406"/>
      <c r="C177" s="407">
        <f>D218+G218+J218+M218+P218+S218</f>
        <v>0</v>
      </c>
      <c r="D177" s="408"/>
      <c r="E177" s="407">
        <f>C3+C44+C93+C139+C177</f>
        <v>0</v>
      </c>
      <c r="F177" s="408"/>
      <c r="G177" s="409">
        <f>G3</f>
        <v>0</v>
      </c>
      <c r="H177" s="410">
        <f>H3</f>
        <v>0</v>
      </c>
      <c r="I177" s="411"/>
      <c r="J177" s="412"/>
      <c r="K177" s="410">
        <f>K3</f>
        <v>0</v>
      </c>
      <c r="L177" s="411"/>
      <c r="M177" s="412"/>
      <c r="N177" s="413">
        <f>N3</f>
        <v>0</v>
      </c>
      <c r="O177" s="414"/>
      <c r="P177" s="162"/>
      <c r="Q177" s="169"/>
      <c r="R177" s="169"/>
      <c r="S177" s="169"/>
    </row>
    <row r="178" spans="1:19" s="180" customFormat="1" ht="15.75" customHeight="1">
      <c r="A178" s="384" t="s">
        <v>17</v>
      </c>
      <c r="B178" s="177" t="s">
        <v>6</v>
      </c>
      <c r="C178" s="178"/>
      <c r="D178" s="179"/>
      <c r="E178" s="177" t="s">
        <v>7</v>
      </c>
      <c r="F178" s="178"/>
      <c r="G178" s="179"/>
      <c r="H178" s="177" t="s">
        <v>8</v>
      </c>
      <c r="I178" s="178"/>
      <c r="J178" s="179"/>
      <c r="K178" s="177" t="s">
        <v>0</v>
      </c>
      <c r="L178" s="178"/>
      <c r="M178" s="179"/>
      <c r="N178" s="177" t="s">
        <v>9</v>
      </c>
      <c r="O178" s="178"/>
      <c r="P178" s="179"/>
      <c r="Q178" s="177" t="s">
        <v>86</v>
      </c>
      <c r="R178" s="178"/>
      <c r="S178" s="179"/>
    </row>
    <row r="179" spans="1:19" s="189" customFormat="1" ht="12" customHeight="1" thickBot="1">
      <c r="A179" s="415"/>
      <c r="B179" s="416" t="s">
        <v>14</v>
      </c>
      <c r="C179" s="417" t="s">
        <v>15</v>
      </c>
      <c r="D179" s="418" t="s">
        <v>262</v>
      </c>
      <c r="E179" s="416" t="s">
        <v>14</v>
      </c>
      <c r="F179" s="417" t="s">
        <v>15</v>
      </c>
      <c r="G179" s="418" t="s">
        <v>262</v>
      </c>
      <c r="H179" s="416" t="s">
        <v>14</v>
      </c>
      <c r="I179" s="417" t="s">
        <v>15</v>
      </c>
      <c r="J179" s="418" t="s">
        <v>262</v>
      </c>
      <c r="K179" s="416" t="s">
        <v>14</v>
      </c>
      <c r="L179" s="417" t="s">
        <v>15</v>
      </c>
      <c r="M179" s="419" t="s">
        <v>262</v>
      </c>
      <c r="N179" s="416" t="s">
        <v>14</v>
      </c>
      <c r="O179" s="417" t="s">
        <v>15</v>
      </c>
      <c r="P179" s="419" t="s">
        <v>262</v>
      </c>
      <c r="Q179" s="416" t="s">
        <v>14</v>
      </c>
      <c r="R179" s="417" t="s">
        <v>212</v>
      </c>
      <c r="S179" s="418" t="s">
        <v>262</v>
      </c>
    </row>
    <row r="180" spans="1:19" s="230" customFormat="1" ht="15.75" customHeight="1">
      <c r="A180" s="420" t="s">
        <v>382</v>
      </c>
      <c r="B180" s="421" t="s">
        <v>327</v>
      </c>
      <c r="C180" s="422"/>
      <c r="D180" s="400"/>
      <c r="E180" s="421"/>
      <c r="F180" s="422"/>
      <c r="G180" s="400"/>
      <c r="H180" s="421" t="s">
        <v>192</v>
      </c>
      <c r="I180" s="422">
        <v>50</v>
      </c>
      <c r="J180" s="399"/>
      <c r="K180" s="397"/>
      <c r="L180" s="398"/>
      <c r="M180" s="400"/>
      <c r="N180" s="421"/>
      <c r="O180" s="422"/>
      <c r="P180" s="400"/>
      <c r="Q180" s="423" t="s">
        <v>268</v>
      </c>
      <c r="R180" s="424">
        <v>1060</v>
      </c>
      <c r="S180" s="399"/>
    </row>
    <row r="181" spans="1:19" s="230" customFormat="1" ht="15.75" customHeight="1">
      <c r="A181" s="425"/>
      <c r="B181" s="288"/>
      <c r="C181" s="289"/>
      <c r="D181" s="338"/>
      <c r="E181" s="288"/>
      <c r="F181" s="289"/>
      <c r="G181" s="338"/>
      <c r="H181" s="288"/>
      <c r="I181" s="289"/>
      <c r="J181" s="338"/>
      <c r="K181" s="426"/>
      <c r="L181" s="289"/>
      <c r="M181" s="338"/>
      <c r="N181" s="288"/>
      <c r="O181" s="289"/>
      <c r="P181" s="338"/>
      <c r="Q181" s="288" t="s">
        <v>155</v>
      </c>
      <c r="R181" s="244">
        <v>330</v>
      </c>
      <c r="S181" s="294"/>
    </row>
    <row r="182" spans="1:19" s="230" customFormat="1" ht="15.75" customHeight="1">
      <c r="A182" s="427" t="s">
        <v>156</v>
      </c>
      <c r="B182" s="428"/>
      <c r="C182" s="429"/>
      <c r="D182" s="430"/>
      <c r="E182" s="428"/>
      <c r="F182" s="429"/>
      <c r="G182" s="430"/>
      <c r="H182" s="428"/>
      <c r="I182" s="429"/>
      <c r="J182" s="430"/>
      <c r="K182" s="431"/>
      <c r="L182" s="429"/>
      <c r="M182" s="430"/>
      <c r="N182" s="428"/>
      <c r="O182" s="429"/>
      <c r="P182" s="430"/>
      <c r="Q182" s="428" t="s">
        <v>311</v>
      </c>
      <c r="R182" s="432">
        <v>800</v>
      </c>
      <c r="S182" s="433"/>
    </row>
    <row r="183" spans="1:19" s="230" customFormat="1" ht="15.75" customHeight="1">
      <c r="A183" s="434"/>
      <c r="B183" s="288"/>
      <c r="C183" s="289"/>
      <c r="D183" s="338"/>
      <c r="E183" s="288"/>
      <c r="F183" s="289"/>
      <c r="G183" s="338"/>
      <c r="H183" s="288"/>
      <c r="I183" s="289"/>
      <c r="J183" s="338"/>
      <c r="K183" s="426"/>
      <c r="L183" s="289"/>
      <c r="M183" s="338"/>
      <c r="N183" s="288"/>
      <c r="O183" s="289"/>
      <c r="P183" s="338"/>
      <c r="Q183" s="288" t="s">
        <v>312</v>
      </c>
      <c r="R183" s="244">
        <v>460</v>
      </c>
      <c r="S183" s="294"/>
    </row>
    <row r="184" spans="1:19" s="230" customFormat="1" ht="15.75" customHeight="1">
      <c r="A184" s="435" t="s">
        <v>157</v>
      </c>
      <c r="B184" s="436" t="s">
        <v>193</v>
      </c>
      <c r="C184" s="437" t="s">
        <v>194</v>
      </c>
      <c r="D184" s="438"/>
      <c r="E184" s="436" t="s">
        <v>193</v>
      </c>
      <c r="F184" s="437" t="s">
        <v>194</v>
      </c>
      <c r="G184" s="438"/>
      <c r="H184" s="436" t="s">
        <v>193</v>
      </c>
      <c r="I184" s="429">
        <v>30</v>
      </c>
      <c r="J184" s="433"/>
      <c r="K184" s="436"/>
      <c r="L184" s="439"/>
      <c r="M184" s="438"/>
      <c r="N184" s="436" t="s">
        <v>193</v>
      </c>
      <c r="O184" s="437" t="s">
        <v>194</v>
      </c>
      <c r="P184" s="438"/>
      <c r="Q184" s="428" t="s">
        <v>158</v>
      </c>
      <c r="R184" s="432">
        <v>500</v>
      </c>
      <c r="S184" s="433"/>
    </row>
    <row r="185" spans="1:19" s="230" customFormat="1" ht="15.75" customHeight="1">
      <c r="A185" s="425"/>
      <c r="B185" s="288"/>
      <c r="C185" s="289"/>
      <c r="D185" s="338"/>
      <c r="E185" s="288"/>
      <c r="F185" s="289"/>
      <c r="G185" s="338"/>
      <c r="H185" s="288"/>
      <c r="I185" s="289"/>
      <c r="J185" s="338"/>
      <c r="K185" s="426"/>
      <c r="L185" s="289"/>
      <c r="M185" s="338"/>
      <c r="N185" s="288"/>
      <c r="O185" s="289"/>
      <c r="P185" s="338"/>
      <c r="Q185" s="288" t="s">
        <v>356</v>
      </c>
      <c r="R185" s="244">
        <v>100</v>
      </c>
      <c r="S185" s="294"/>
    </row>
    <row r="186" spans="1:19" s="230" customFormat="1" ht="15.75" customHeight="1">
      <c r="A186" s="435" t="s">
        <v>159</v>
      </c>
      <c r="B186" s="440" t="s">
        <v>354</v>
      </c>
      <c r="C186" s="441">
        <v>50</v>
      </c>
      <c r="D186" s="442"/>
      <c r="E186" s="440" t="s">
        <v>355</v>
      </c>
      <c r="F186" s="441"/>
      <c r="G186" s="442"/>
      <c r="H186" s="440" t="s">
        <v>354</v>
      </c>
      <c r="I186" s="441">
        <v>70</v>
      </c>
      <c r="J186" s="442"/>
      <c r="K186" s="440"/>
      <c r="L186" s="441"/>
      <c r="M186" s="302"/>
      <c r="N186" s="440" t="s">
        <v>355</v>
      </c>
      <c r="O186" s="441"/>
      <c r="P186" s="442"/>
      <c r="Q186" s="296" t="s">
        <v>269</v>
      </c>
      <c r="R186" s="443">
        <v>1190</v>
      </c>
      <c r="S186" s="442"/>
    </row>
    <row r="187" spans="1:19" s="230" customFormat="1" ht="15.75" customHeight="1">
      <c r="A187" s="444"/>
      <c r="B187" s="213"/>
      <c r="C187" s="192"/>
      <c r="D187" s="218"/>
      <c r="E187" s="213"/>
      <c r="F187" s="192"/>
      <c r="G187" s="218"/>
      <c r="H187" s="213"/>
      <c r="I187" s="192"/>
      <c r="J187" s="218"/>
      <c r="K187" s="445"/>
      <c r="L187" s="192"/>
      <c r="M187" s="218"/>
      <c r="N187" s="213"/>
      <c r="O187" s="192"/>
      <c r="P187" s="218"/>
      <c r="Q187" s="213" t="s">
        <v>160</v>
      </c>
      <c r="R187" s="214">
        <v>310</v>
      </c>
      <c r="S187" s="203"/>
    </row>
    <row r="188" spans="1:19" s="230" customFormat="1" ht="15.75" customHeight="1">
      <c r="A188" s="444"/>
      <c r="B188" s="213"/>
      <c r="C188" s="192"/>
      <c r="D188" s="218"/>
      <c r="E188" s="213"/>
      <c r="F188" s="192"/>
      <c r="G188" s="218"/>
      <c r="H188" s="213"/>
      <c r="I188" s="192"/>
      <c r="J188" s="218"/>
      <c r="K188" s="445"/>
      <c r="L188" s="192"/>
      <c r="M188" s="218"/>
      <c r="N188" s="213"/>
      <c r="O188" s="192"/>
      <c r="P188" s="218"/>
      <c r="Q188" s="213" t="s">
        <v>161</v>
      </c>
      <c r="R188" s="214">
        <v>350</v>
      </c>
      <c r="S188" s="203"/>
    </row>
    <row r="189" spans="1:19" s="230" customFormat="1" ht="15.75" customHeight="1">
      <c r="A189" s="444"/>
      <c r="B189" s="213"/>
      <c r="C189" s="192"/>
      <c r="D189" s="218"/>
      <c r="E189" s="213"/>
      <c r="F189" s="192"/>
      <c r="G189" s="218"/>
      <c r="H189" s="213"/>
      <c r="I189" s="192"/>
      <c r="J189" s="218"/>
      <c r="K189" s="445"/>
      <c r="L189" s="192"/>
      <c r="M189" s="218"/>
      <c r="N189" s="213"/>
      <c r="O189" s="192"/>
      <c r="P189" s="218"/>
      <c r="Q189" s="213" t="s">
        <v>162</v>
      </c>
      <c r="R189" s="214">
        <v>570</v>
      </c>
      <c r="S189" s="203"/>
    </row>
    <row r="190" spans="1:19" s="287" customFormat="1" ht="15.75" customHeight="1">
      <c r="A190" s="444"/>
      <c r="B190" s="213"/>
      <c r="C190" s="192"/>
      <c r="D190" s="218"/>
      <c r="E190" s="213"/>
      <c r="F190" s="192"/>
      <c r="G190" s="218"/>
      <c r="H190" s="213"/>
      <c r="I190" s="192"/>
      <c r="J190" s="218"/>
      <c r="K190" s="445"/>
      <c r="L190" s="192"/>
      <c r="M190" s="225"/>
      <c r="N190" s="445"/>
      <c r="O190" s="192"/>
      <c r="P190" s="218"/>
      <c r="Q190" s="213" t="s">
        <v>163</v>
      </c>
      <c r="R190" s="214">
        <v>250</v>
      </c>
      <c r="S190" s="203"/>
    </row>
    <row r="191" spans="1:19" s="287" customFormat="1" ht="15.75" customHeight="1">
      <c r="A191" s="444"/>
      <c r="B191" s="213"/>
      <c r="C191" s="192"/>
      <c r="D191" s="218"/>
      <c r="E191" s="213"/>
      <c r="F191" s="192"/>
      <c r="G191" s="218"/>
      <c r="H191" s="213"/>
      <c r="I191" s="192"/>
      <c r="J191" s="218"/>
      <c r="K191" s="213"/>
      <c r="L191" s="192"/>
      <c r="M191" s="225"/>
      <c r="N191" s="213"/>
      <c r="O191" s="192"/>
      <c r="P191" s="225"/>
      <c r="Q191" s="213" t="s">
        <v>164</v>
      </c>
      <c r="R191" s="214" t="s">
        <v>363</v>
      </c>
      <c r="S191" s="203"/>
    </row>
    <row r="192" spans="1:19" s="230" customFormat="1" ht="15.75" customHeight="1">
      <c r="A192" s="444"/>
      <c r="B192" s="213"/>
      <c r="C192" s="192"/>
      <c r="D192" s="218"/>
      <c r="E192" s="213"/>
      <c r="F192" s="192"/>
      <c r="G192" s="218"/>
      <c r="H192" s="213"/>
      <c r="I192" s="192"/>
      <c r="J192" s="218"/>
      <c r="K192" s="213"/>
      <c r="L192" s="192"/>
      <c r="M192" s="225"/>
      <c r="N192" s="213"/>
      <c r="O192" s="192"/>
      <c r="P192" s="225"/>
      <c r="Q192" s="191" t="s">
        <v>270</v>
      </c>
      <c r="R192" s="227">
        <v>510</v>
      </c>
      <c r="S192" s="203"/>
    </row>
    <row r="193" spans="1:19" s="230" customFormat="1" ht="15.75" customHeight="1">
      <c r="A193" s="434"/>
      <c r="B193" s="288"/>
      <c r="C193" s="289"/>
      <c r="D193" s="338"/>
      <c r="E193" s="288"/>
      <c r="F193" s="289"/>
      <c r="G193" s="338"/>
      <c r="H193" s="288"/>
      <c r="I193" s="289"/>
      <c r="J193" s="338"/>
      <c r="K193" s="288"/>
      <c r="L193" s="289"/>
      <c r="M193" s="290"/>
      <c r="N193" s="288"/>
      <c r="O193" s="289"/>
      <c r="P193" s="290"/>
      <c r="Q193" s="355" t="s">
        <v>271</v>
      </c>
      <c r="R193" s="446">
        <v>600</v>
      </c>
      <c r="S193" s="294"/>
    </row>
    <row r="194" spans="1:19" ht="15.75" customHeight="1" thickBot="1">
      <c r="A194" s="330">
        <f>R194+C194+F194+I194+L194+O194</f>
        <v>7230</v>
      </c>
      <c r="B194" s="247" t="s">
        <v>10</v>
      </c>
      <c r="C194" s="248">
        <f>SUM(C180:C193)</f>
        <v>50</v>
      </c>
      <c r="D194" s="249">
        <f>SUM(D180:D193)</f>
        <v>0</v>
      </c>
      <c r="E194" s="247" t="s">
        <v>10</v>
      </c>
      <c r="F194" s="248">
        <f>SUM(F180:F193)</f>
        <v>0</v>
      </c>
      <c r="G194" s="249">
        <f>SUM(G180:G193)</f>
        <v>0</v>
      </c>
      <c r="H194" s="247" t="s">
        <v>10</v>
      </c>
      <c r="I194" s="248">
        <f>SUM(I180:I193)</f>
        <v>150</v>
      </c>
      <c r="J194" s="249">
        <f>SUM(J180:J193)</f>
        <v>0</v>
      </c>
      <c r="K194" s="247" t="s">
        <v>10</v>
      </c>
      <c r="L194" s="248">
        <f>SUM(L180:L193)</f>
        <v>0</v>
      </c>
      <c r="M194" s="249">
        <f>SUM(M180:M193)</f>
        <v>0</v>
      </c>
      <c r="N194" s="247" t="s">
        <v>10</v>
      </c>
      <c r="O194" s="248">
        <f>SUM(O180:O193)</f>
        <v>0</v>
      </c>
      <c r="P194" s="249">
        <f>SUM(P180:P193)</f>
        <v>0</v>
      </c>
      <c r="Q194" s="247" t="s">
        <v>10</v>
      </c>
      <c r="R194" s="248">
        <f>SUM(R180:R193)</f>
        <v>7030</v>
      </c>
      <c r="S194" s="249">
        <f>SUM(S180:S193)</f>
        <v>0</v>
      </c>
    </row>
    <row r="195" spans="1:19" s="230" customFormat="1" ht="15.75" customHeight="1" thickBot="1">
      <c r="A195" s="390" t="s">
        <v>165</v>
      </c>
      <c r="B195" s="391"/>
      <c r="C195" s="392">
        <f>C171+C194</f>
        <v>120</v>
      </c>
      <c r="D195" s="393">
        <f>D171+D194</f>
        <v>0</v>
      </c>
      <c r="E195" s="391"/>
      <c r="F195" s="392">
        <f>F171+F194</f>
        <v>0</v>
      </c>
      <c r="G195" s="393">
        <f>G171+G194</f>
        <v>0</v>
      </c>
      <c r="H195" s="391"/>
      <c r="I195" s="392">
        <f>I171+I194</f>
        <v>320</v>
      </c>
      <c r="J195" s="393">
        <f>J171+J194</f>
        <v>0</v>
      </c>
      <c r="K195" s="391"/>
      <c r="L195" s="392">
        <f>L171+L194</f>
        <v>0</v>
      </c>
      <c r="M195" s="393">
        <f>M171+M194</f>
        <v>0</v>
      </c>
      <c r="N195" s="391"/>
      <c r="O195" s="392">
        <f>O171+O194</f>
        <v>70</v>
      </c>
      <c r="P195" s="393">
        <f>P171+P194</f>
        <v>0</v>
      </c>
      <c r="Q195" s="391"/>
      <c r="R195" s="392">
        <f>R171+R194</f>
        <v>11950</v>
      </c>
      <c r="S195" s="393">
        <f>S171+S194</f>
        <v>0</v>
      </c>
    </row>
    <row r="196" spans="1:19" s="230" customFormat="1" ht="15.75" customHeight="1">
      <c r="A196" s="420" t="s">
        <v>170</v>
      </c>
      <c r="B196" s="318"/>
      <c r="C196" s="324"/>
      <c r="D196" s="364"/>
      <c r="E196" s="318"/>
      <c r="F196" s="324"/>
      <c r="G196" s="447"/>
      <c r="H196" s="318" t="s">
        <v>291</v>
      </c>
      <c r="I196" s="324">
        <v>30</v>
      </c>
      <c r="J196" s="447"/>
      <c r="K196" s="318"/>
      <c r="L196" s="324"/>
      <c r="M196" s="364"/>
      <c r="N196" s="318"/>
      <c r="O196" s="324"/>
      <c r="P196" s="447"/>
      <c r="Q196" s="318" t="s">
        <v>210</v>
      </c>
      <c r="R196" s="319">
        <v>670</v>
      </c>
      <c r="S196" s="320"/>
    </row>
    <row r="197" spans="1:19" s="230" customFormat="1" ht="15.75" customHeight="1">
      <c r="A197" s="326"/>
      <c r="B197" s="213"/>
      <c r="C197" s="192"/>
      <c r="D197" s="218"/>
      <c r="E197" s="213"/>
      <c r="F197" s="192"/>
      <c r="G197" s="225"/>
      <c r="H197" s="213"/>
      <c r="I197" s="192"/>
      <c r="J197" s="225"/>
      <c r="K197" s="213"/>
      <c r="L197" s="192"/>
      <c r="M197" s="218"/>
      <c r="N197" s="213"/>
      <c r="O197" s="192"/>
      <c r="P197" s="225"/>
      <c r="Q197" s="213" t="s">
        <v>377</v>
      </c>
      <c r="R197" s="214">
        <v>1610</v>
      </c>
      <c r="S197" s="203"/>
    </row>
    <row r="198" spans="1:19" s="230" customFormat="1" ht="15.75" customHeight="1">
      <c r="A198" s="328"/>
      <c r="B198" s="288"/>
      <c r="C198" s="289"/>
      <c r="D198" s="338"/>
      <c r="E198" s="288"/>
      <c r="F198" s="289"/>
      <c r="G198" s="290"/>
      <c r="H198" s="288"/>
      <c r="I198" s="289"/>
      <c r="J198" s="290"/>
      <c r="K198" s="288"/>
      <c r="L198" s="289"/>
      <c r="M198" s="338"/>
      <c r="N198" s="288"/>
      <c r="O198" s="289"/>
      <c r="P198" s="290"/>
      <c r="Q198" s="288" t="s">
        <v>166</v>
      </c>
      <c r="R198" s="244" t="s">
        <v>363</v>
      </c>
      <c r="S198" s="294"/>
    </row>
    <row r="199" spans="1:19" s="230" customFormat="1" ht="15.75" customHeight="1">
      <c r="A199" s="448" t="s">
        <v>167</v>
      </c>
      <c r="B199" s="428"/>
      <c r="C199" s="429"/>
      <c r="D199" s="430"/>
      <c r="E199" s="428"/>
      <c r="F199" s="429"/>
      <c r="G199" s="449"/>
      <c r="H199" s="428"/>
      <c r="I199" s="429"/>
      <c r="J199" s="449"/>
      <c r="K199" s="428"/>
      <c r="L199" s="429"/>
      <c r="M199" s="430"/>
      <c r="N199" s="428"/>
      <c r="O199" s="429"/>
      <c r="P199" s="449"/>
      <c r="Q199" s="428" t="s">
        <v>168</v>
      </c>
      <c r="R199" s="432">
        <v>1100</v>
      </c>
      <c r="S199" s="433"/>
    </row>
    <row r="200" spans="1:19" s="230" customFormat="1" ht="15.75" customHeight="1">
      <c r="A200" s="328"/>
      <c r="B200" s="288"/>
      <c r="C200" s="289"/>
      <c r="D200" s="338"/>
      <c r="E200" s="288"/>
      <c r="F200" s="289"/>
      <c r="G200" s="290"/>
      <c r="H200" s="288"/>
      <c r="I200" s="289"/>
      <c r="J200" s="290"/>
      <c r="K200" s="288"/>
      <c r="L200" s="289"/>
      <c r="M200" s="338"/>
      <c r="N200" s="288"/>
      <c r="O200" s="289"/>
      <c r="P200" s="290"/>
      <c r="Q200" s="288" t="s">
        <v>169</v>
      </c>
      <c r="R200" s="244">
        <v>390</v>
      </c>
      <c r="S200" s="294"/>
    </row>
    <row r="201" spans="1:19" s="230" customFormat="1" ht="15.75" customHeight="1" thickBot="1">
      <c r="A201" s="450">
        <f>R201+C201+F201+I201+L201+O201</f>
        <v>3800</v>
      </c>
      <c r="B201" s="451" t="s">
        <v>10</v>
      </c>
      <c r="C201" s="452">
        <f>SUM(C196:C200)</f>
        <v>0</v>
      </c>
      <c r="D201" s="453">
        <f>SUM(D196:D200)</f>
        <v>0</v>
      </c>
      <c r="E201" s="451" t="s">
        <v>10</v>
      </c>
      <c r="F201" s="452">
        <f>SUM(F196:F200)</f>
        <v>0</v>
      </c>
      <c r="G201" s="453">
        <f>SUM(G196:G200)</f>
        <v>0</v>
      </c>
      <c r="H201" s="451" t="s">
        <v>10</v>
      </c>
      <c r="I201" s="452">
        <f>SUM(I196:I200)</f>
        <v>30</v>
      </c>
      <c r="J201" s="453">
        <f>SUM(J196:J200)</f>
        <v>0</v>
      </c>
      <c r="K201" s="451" t="s">
        <v>10</v>
      </c>
      <c r="L201" s="452">
        <f>SUM(L196:L200)</f>
        <v>0</v>
      </c>
      <c r="M201" s="453">
        <f>SUM(M196:M200)</f>
        <v>0</v>
      </c>
      <c r="N201" s="451" t="s">
        <v>10</v>
      </c>
      <c r="O201" s="452">
        <f>SUM(O196:O200)</f>
        <v>0</v>
      </c>
      <c r="P201" s="453">
        <f>SUM(P196:P200)</f>
        <v>0</v>
      </c>
      <c r="Q201" s="451" t="s">
        <v>10</v>
      </c>
      <c r="R201" s="452">
        <f>SUM(R196:R200)</f>
        <v>3770</v>
      </c>
      <c r="S201" s="453">
        <f>SUM(S196:S200)</f>
        <v>0</v>
      </c>
    </row>
    <row r="202" spans="1:19" s="230" customFormat="1" ht="15.75" customHeight="1">
      <c r="A202" s="317" t="s">
        <v>171</v>
      </c>
      <c r="B202" s="325" t="s">
        <v>195</v>
      </c>
      <c r="C202" s="324">
        <v>700</v>
      </c>
      <c r="D202" s="320"/>
      <c r="E202" s="325" t="s">
        <v>195</v>
      </c>
      <c r="F202" s="324">
        <v>150</v>
      </c>
      <c r="G202" s="320"/>
      <c r="H202" s="325" t="s">
        <v>195</v>
      </c>
      <c r="I202" s="324">
        <v>1000</v>
      </c>
      <c r="J202" s="320"/>
      <c r="K202" s="325" t="s">
        <v>195</v>
      </c>
      <c r="L202" s="324">
        <v>60</v>
      </c>
      <c r="M202" s="320"/>
      <c r="N202" s="325" t="s">
        <v>195</v>
      </c>
      <c r="O202" s="324">
        <v>160</v>
      </c>
      <c r="P202" s="320"/>
      <c r="Q202" s="318" t="s">
        <v>294</v>
      </c>
      <c r="R202" s="319">
        <v>1840</v>
      </c>
      <c r="S202" s="320"/>
    </row>
    <row r="203" spans="1:19" s="230" customFormat="1" ht="15.75" customHeight="1">
      <c r="A203" s="326"/>
      <c r="B203" s="213"/>
      <c r="C203" s="192"/>
      <c r="D203" s="218"/>
      <c r="E203" s="213"/>
      <c r="F203" s="192"/>
      <c r="G203" s="225"/>
      <c r="H203" s="213"/>
      <c r="I203" s="192"/>
      <c r="J203" s="225"/>
      <c r="K203" s="213"/>
      <c r="L203" s="192"/>
      <c r="M203" s="218"/>
      <c r="N203" s="213"/>
      <c r="O203" s="192"/>
      <c r="P203" s="225"/>
      <c r="Q203" s="213" t="s">
        <v>295</v>
      </c>
      <c r="R203" s="214">
        <v>1420</v>
      </c>
      <c r="S203" s="203"/>
    </row>
    <row r="204" spans="1:19" s="230" customFormat="1" ht="15.75" customHeight="1">
      <c r="A204" s="326"/>
      <c r="B204" s="213"/>
      <c r="C204" s="192"/>
      <c r="D204" s="218"/>
      <c r="E204" s="213"/>
      <c r="F204" s="192"/>
      <c r="G204" s="225"/>
      <c r="H204" s="213"/>
      <c r="I204" s="192"/>
      <c r="J204" s="225"/>
      <c r="K204" s="213"/>
      <c r="L204" s="192"/>
      <c r="M204" s="218"/>
      <c r="N204" s="213"/>
      <c r="O204" s="192"/>
      <c r="P204" s="225"/>
      <c r="Q204" s="213" t="s">
        <v>172</v>
      </c>
      <c r="R204" s="214">
        <v>1390</v>
      </c>
      <c r="S204" s="203"/>
    </row>
    <row r="205" spans="1:19" s="230" customFormat="1" ht="15.75" customHeight="1">
      <c r="A205" s="326"/>
      <c r="B205" s="213"/>
      <c r="C205" s="192"/>
      <c r="D205" s="218"/>
      <c r="E205" s="213"/>
      <c r="F205" s="192"/>
      <c r="G205" s="225"/>
      <c r="H205" s="213"/>
      <c r="I205" s="192"/>
      <c r="J205" s="225"/>
      <c r="K205" s="213"/>
      <c r="L205" s="192"/>
      <c r="M205" s="218"/>
      <c r="N205" s="213"/>
      <c r="O205" s="192"/>
      <c r="P205" s="225"/>
      <c r="Q205" s="213" t="s">
        <v>296</v>
      </c>
      <c r="R205" s="214">
        <v>810</v>
      </c>
      <c r="S205" s="203"/>
    </row>
    <row r="206" spans="1:19" s="230" customFormat="1" ht="15.75" customHeight="1">
      <c r="A206" s="326"/>
      <c r="B206" s="213"/>
      <c r="C206" s="192"/>
      <c r="D206" s="218"/>
      <c r="E206" s="213"/>
      <c r="F206" s="192"/>
      <c r="G206" s="225"/>
      <c r="H206" s="213"/>
      <c r="I206" s="192"/>
      <c r="J206" s="225"/>
      <c r="K206" s="213"/>
      <c r="L206" s="192"/>
      <c r="M206" s="218"/>
      <c r="N206" s="213"/>
      <c r="O206" s="192"/>
      <c r="P206" s="225"/>
      <c r="Q206" s="213" t="s">
        <v>173</v>
      </c>
      <c r="R206" s="214">
        <v>600</v>
      </c>
      <c r="S206" s="203"/>
    </row>
    <row r="207" spans="1:19" s="230" customFormat="1" ht="15.75" customHeight="1">
      <c r="A207" s="328"/>
      <c r="B207" s="288"/>
      <c r="C207" s="289"/>
      <c r="D207" s="338"/>
      <c r="E207" s="288"/>
      <c r="F207" s="289"/>
      <c r="G207" s="290"/>
      <c r="H207" s="288"/>
      <c r="I207" s="289"/>
      <c r="J207" s="290"/>
      <c r="K207" s="288"/>
      <c r="L207" s="289"/>
      <c r="M207" s="338"/>
      <c r="N207" s="288"/>
      <c r="O207" s="289"/>
      <c r="P207" s="290"/>
      <c r="Q207" s="288" t="s">
        <v>174</v>
      </c>
      <c r="R207" s="244">
        <v>570</v>
      </c>
      <c r="S207" s="294"/>
    </row>
    <row r="208" spans="1:19" ht="15.75" customHeight="1" thickBot="1">
      <c r="A208" s="330">
        <f>R208+C208+F208+I208+L208+O208</f>
        <v>8700</v>
      </c>
      <c r="B208" s="451" t="s">
        <v>10</v>
      </c>
      <c r="C208" s="452">
        <f>SUM(C202:C207)</f>
        <v>700</v>
      </c>
      <c r="D208" s="453">
        <f>SUM(D202:D207)</f>
        <v>0</v>
      </c>
      <c r="E208" s="451" t="s">
        <v>10</v>
      </c>
      <c r="F208" s="452">
        <f>SUM(F202:F207)</f>
        <v>150</v>
      </c>
      <c r="G208" s="453">
        <f>SUM(G202:G207)</f>
        <v>0</v>
      </c>
      <c r="H208" s="451" t="s">
        <v>10</v>
      </c>
      <c r="I208" s="452">
        <f>SUM(I202:I207)</f>
        <v>1000</v>
      </c>
      <c r="J208" s="453">
        <f>SUM(J202:J207)</f>
        <v>0</v>
      </c>
      <c r="K208" s="451" t="s">
        <v>10</v>
      </c>
      <c r="L208" s="452">
        <f>SUM(L202:L207)</f>
        <v>60</v>
      </c>
      <c r="M208" s="453">
        <f>SUM(M202:M207)</f>
        <v>0</v>
      </c>
      <c r="N208" s="451" t="s">
        <v>10</v>
      </c>
      <c r="O208" s="452">
        <f>SUM(O202:O207)</f>
        <v>160</v>
      </c>
      <c r="P208" s="249">
        <f>SUM(P202:P207)</f>
        <v>0</v>
      </c>
      <c r="Q208" s="247" t="s">
        <v>10</v>
      </c>
      <c r="R208" s="248">
        <f>SUM(R202:R207)</f>
        <v>6630</v>
      </c>
      <c r="S208" s="249">
        <f>SUM(S202:S207)</f>
        <v>0</v>
      </c>
    </row>
    <row r="209" spans="1:19" s="230" customFormat="1" ht="15.75" customHeight="1">
      <c r="A209" s="317" t="s">
        <v>175</v>
      </c>
      <c r="B209" s="318" t="s">
        <v>328</v>
      </c>
      <c r="C209" s="324"/>
      <c r="D209" s="320"/>
      <c r="E209" s="318" t="s">
        <v>285</v>
      </c>
      <c r="F209" s="324">
        <v>80</v>
      </c>
      <c r="G209" s="320"/>
      <c r="H209" s="318" t="s">
        <v>285</v>
      </c>
      <c r="I209" s="324">
        <v>400</v>
      </c>
      <c r="J209" s="320"/>
      <c r="K209" s="318" t="s">
        <v>328</v>
      </c>
      <c r="L209" s="324"/>
      <c r="M209" s="320"/>
      <c r="N209" s="318" t="s">
        <v>285</v>
      </c>
      <c r="O209" s="324">
        <v>30</v>
      </c>
      <c r="P209" s="320"/>
      <c r="Q209" s="318" t="s">
        <v>211</v>
      </c>
      <c r="R209" s="319">
        <v>2450</v>
      </c>
      <c r="S209" s="320"/>
    </row>
    <row r="210" spans="1:19" s="230" customFormat="1" ht="15.75" customHeight="1">
      <c r="A210" s="326"/>
      <c r="B210" s="213" t="s">
        <v>329</v>
      </c>
      <c r="C210" s="192" t="s">
        <v>368</v>
      </c>
      <c r="D210" s="218"/>
      <c r="E210" s="213"/>
      <c r="F210" s="192"/>
      <c r="G210" s="225"/>
      <c r="H210" s="213"/>
      <c r="I210" s="192"/>
      <c r="J210" s="225"/>
      <c r="K210" s="213" t="s">
        <v>329</v>
      </c>
      <c r="L210" s="192" t="s">
        <v>368</v>
      </c>
      <c r="M210" s="218"/>
      <c r="N210" s="213"/>
      <c r="O210" s="192"/>
      <c r="P210" s="225"/>
      <c r="Q210" s="213" t="s">
        <v>364</v>
      </c>
      <c r="R210" s="214" t="s">
        <v>368</v>
      </c>
      <c r="S210" s="203"/>
    </row>
    <row r="211" spans="1:19" s="230" customFormat="1" ht="15.75" customHeight="1">
      <c r="A211" s="328"/>
      <c r="B211" s="288"/>
      <c r="C211" s="289"/>
      <c r="D211" s="338"/>
      <c r="E211" s="288"/>
      <c r="F211" s="289"/>
      <c r="G211" s="290"/>
      <c r="H211" s="288"/>
      <c r="I211" s="289"/>
      <c r="J211" s="290"/>
      <c r="K211" s="288"/>
      <c r="L211" s="289"/>
      <c r="M211" s="338"/>
      <c r="N211" s="288"/>
      <c r="O211" s="289"/>
      <c r="P211" s="290"/>
      <c r="Q211" s="288" t="s">
        <v>176</v>
      </c>
      <c r="R211" s="244">
        <v>560</v>
      </c>
      <c r="S211" s="294"/>
    </row>
    <row r="212" spans="1:19" ht="15.75" customHeight="1" thickBot="1">
      <c r="A212" s="330">
        <f>R212+C212+F212+I212+L212+O212</f>
        <v>3520</v>
      </c>
      <c r="B212" s="247" t="s">
        <v>10</v>
      </c>
      <c r="C212" s="248">
        <f>SUM(C209:C211)</f>
        <v>0</v>
      </c>
      <c r="D212" s="249">
        <f>SUM(D209:D211)</f>
        <v>0</v>
      </c>
      <c r="E212" s="247" t="s">
        <v>10</v>
      </c>
      <c r="F212" s="248">
        <f>SUM(F209:F211)</f>
        <v>80</v>
      </c>
      <c r="G212" s="249">
        <f>SUM(G209:G211)</f>
        <v>0</v>
      </c>
      <c r="H212" s="247" t="s">
        <v>10</v>
      </c>
      <c r="I212" s="248">
        <f>SUM(I209:I211)</f>
        <v>400</v>
      </c>
      <c r="J212" s="249">
        <f>SUM(J209:J211)</f>
        <v>0</v>
      </c>
      <c r="K212" s="247" t="s">
        <v>10</v>
      </c>
      <c r="L212" s="248">
        <f>SUM(L209:L211)</f>
        <v>0</v>
      </c>
      <c r="M212" s="249">
        <f>SUM(M209:M211)</f>
        <v>0</v>
      </c>
      <c r="N212" s="247" t="s">
        <v>10</v>
      </c>
      <c r="O212" s="248">
        <f>SUM(O209:O211)</f>
        <v>30</v>
      </c>
      <c r="P212" s="249">
        <f>SUM(P209:P211)</f>
        <v>0</v>
      </c>
      <c r="Q212" s="247" t="s">
        <v>10</v>
      </c>
      <c r="R212" s="248">
        <f>SUM(R209:R211)</f>
        <v>3010</v>
      </c>
      <c r="S212" s="249">
        <f>SUM(S209:S211)</f>
        <v>0</v>
      </c>
    </row>
    <row r="213" spans="1:19" s="230" customFormat="1" ht="15.75" customHeight="1">
      <c r="A213" s="326" t="s">
        <v>177</v>
      </c>
      <c r="B213" s="273" t="s">
        <v>378</v>
      </c>
      <c r="C213" s="195"/>
      <c r="D213" s="193"/>
      <c r="E213" s="197" t="s">
        <v>379</v>
      </c>
      <c r="F213" s="195"/>
      <c r="G213" s="193"/>
      <c r="H213" s="197" t="s">
        <v>196</v>
      </c>
      <c r="I213" s="195">
        <v>1000</v>
      </c>
      <c r="J213" s="193"/>
      <c r="K213" s="197" t="s">
        <v>379</v>
      </c>
      <c r="L213" s="195"/>
      <c r="M213" s="193"/>
      <c r="N213" s="197" t="s">
        <v>379</v>
      </c>
      <c r="O213" s="195"/>
      <c r="P213" s="193"/>
      <c r="Q213" s="273" t="s">
        <v>357</v>
      </c>
      <c r="R213" s="454">
        <v>2840</v>
      </c>
      <c r="S213" s="193"/>
    </row>
    <row r="214" spans="1:19" s="230" customFormat="1" ht="15.75" customHeight="1">
      <c r="A214" s="326"/>
      <c r="B214" s="213"/>
      <c r="C214" s="192"/>
      <c r="D214" s="218"/>
      <c r="E214" s="213"/>
      <c r="F214" s="192"/>
      <c r="G214" s="225"/>
      <c r="H214" s="213"/>
      <c r="I214" s="192"/>
      <c r="J214" s="225"/>
      <c r="K214" s="213"/>
      <c r="L214" s="192"/>
      <c r="M214" s="218"/>
      <c r="N214" s="213"/>
      <c r="O214" s="192"/>
      <c r="P214" s="225"/>
      <c r="Q214" s="213" t="s">
        <v>178</v>
      </c>
      <c r="R214" s="214">
        <v>440</v>
      </c>
      <c r="S214" s="203"/>
    </row>
    <row r="215" spans="1:19" s="230" customFormat="1" ht="15.75" customHeight="1">
      <c r="A215" s="326"/>
      <c r="B215" s="288" t="s">
        <v>365</v>
      </c>
      <c r="C215" s="289"/>
      <c r="D215" s="338"/>
      <c r="E215" s="288" t="s">
        <v>366</v>
      </c>
      <c r="F215" s="289"/>
      <c r="G215" s="290"/>
      <c r="H215" s="288"/>
      <c r="I215" s="289"/>
      <c r="J215" s="290"/>
      <c r="K215" s="288"/>
      <c r="L215" s="289"/>
      <c r="M215" s="290"/>
      <c r="N215" s="288" t="s">
        <v>366</v>
      </c>
      <c r="O215" s="289"/>
      <c r="P215" s="290"/>
      <c r="Q215" s="288" t="s">
        <v>367</v>
      </c>
      <c r="R215" s="244">
        <v>460</v>
      </c>
      <c r="S215" s="294"/>
    </row>
    <row r="216" spans="1:19" ht="15.75" customHeight="1" thickBot="1">
      <c r="A216" s="330">
        <f>R216+C216+F216+I216+L216+O216</f>
        <v>4740</v>
      </c>
      <c r="B216" s="247" t="s">
        <v>10</v>
      </c>
      <c r="C216" s="248">
        <f>SUM(C213:C215)</f>
        <v>0</v>
      </c>
      <c r="D216" s="249">
        <f>SUM(D213:D215)</f>
        <v>0</v>
      </c>
      <c r="E216" s="247" t="s">
        <v>10</v>
      </c>
      <c r="F216" s="248">
        <f>SUM(F213:F215)</f>
        <v>0</v>
      </c>
      <c r="G216" s="249">
        <f>SUM(G213:G215)</f>
        <v>0</v>
      </c>
      <c r="H216" s="247" t="s">
        <v>10</v>
      </c>
      <c r="I216" s="248">
        <f>SUM(I213:I215)</f>
        <v>1000</v>
      </c>
      <c r="J216" s="249">
        <f>SUM(J213:J215)</f>
        <v>0</v>
      </c>
      <c r="K216" s="247" t="s">
        <v>10</v>
      </c>
      <c r="L216" s="248">
        <f>SUM(L213:L215)</f>
        <v>0</v>
      </c>
      <c r="M216" s="249">
        <f>SUM(M213:M215)</f>
        <v>0</v>
      </c>
      <c r="N216" s="247" t="s">
        <v>10</v>
      </c>
      <c r="O216" s="248">
        <f>SUM(O213:O215)</f>
        <v>0</v>
      </c>
      <c r="P216" s="249">
        <f>SUM(P213:P215)</f>
        <v>0</v>
      </c>
      <c r="Q216" s="247" t="s">
        <v>10</v>
      </c>
      <c r="R216" s="248">
        <f>SUM(R213:R215)</f>
        <v>3740</v>
      </c>
      <c r="S216" s="249">
        <f>SUM(S213:S215)</f>
        <v>0</v>
      </c>
    </row>
    <row r="217" spans="1:19" s="342" customFormat="1" ht="15" thickBot="1">
      <c r="A217" s="455" t="s">
        <v>61</v>
      </c>
      <c r="B217" s="456"/>
      <c r="C217" s="457"/>
      <c r="D217" s="457"/>
      <c r="E217" s="456"/>
      <c r="F217" s="457"/>
      <c r="G217" s="457"/>
      <c r="H217" s="456"/>
      <c r="I217" s="457"/>
      <c r="J217" s="457"/>
      <c r="K217" s="456"/>
      <c r="L217" s="457"/>
      <c r="M217" s="457"/>
      <c r="N217" s="456"/>
      <c r="O217" s="457"/>
      <c r="P217" s="457"/>
      <c r="Q217" s="456"/>
      <c r="R217" s="457"/>
      <c r="S217" s="457"/>
    </row>
    <row r="218" spans="1:19" s="175" customFormat="1" ht="15.75" customHeight="1" thickBot="1">
      <c r="A218" s="343">
        <f>R218+C218+F218+I218+L218+O218</f>
        <v>27990</v>
      </c>
      <c r="B218" s="344" t="s">
        <v>16</v>
      </c>
      <c r="C218" s="345">
        <f>C194+C201+C208+C212+C216</f>
        <v>750</v>
      </c>
      <c r="D218" s="346">
        <f>D194+D201+D208+D212+D216</f>
        <v>0</v>
      </c>
      <c r="E218" s="344" t="s">
        <v>16</v>
      </c>
      <c r="F218" s="345">
        <f>F194+F201+F208+F212+F216</f>
        <v>230</v>
      </c>
      <c r="G218" s="346">
        <f>G194+G201+G208+G212+G216</f>
        <v>0</v>
      </c>
      <c r="H218" s="344" t="s">
        <v>16</v>
      </c>
      <c r="I218" s="345">
        <f>I194+I201+I208+I212+I216</f>
        <v>2580</v>
      </c>
      <c r="J218" s="346">
        <f>J194+J201+J208+J212+J216</f>
        <v>0</v>
      </c>
      <c r="K218" s="344" t="s">
        <v>16</v>
      </c>
      <c r="L218" s="345">
        <f>L194+L201+L208+L212+L216</f>
        <v>60</v>
      </c>
      <c r="M218" s="346">
        <f>M194+M201+M208+M212+M216</f>
        <v>0</v>
      </c>
      <c r="N218" s="344" t="s">
        <v>16</v>
      </c>
      <c r="O218" s="345">
        <f>O194+O201+O208+O212+O216</f>
        <v>190</v>
      </c>
      <c r="P218" s="346">
        <f>P194+P201+P208+P212+P216</f>
        <v>0</v>
      </c>
      <c r="Q218" s="344" t="s">
        <v>16</v>
      </c>
      <c r="R218" s="345">
        <f>R194+R201+R208+R212+R216</f>
        <v>24180</v>
      </c>
      <c r="S218" s="346">
        <f>S194+S201+S208+S212+S216</f>
        <v>0</v>
      </c>
    </row>
    <row r="219" spans="1:19" s="342" customFormat="1" ht="15" thickBot="1">
      <c r="A219" s="455" t="s">
        <v>62</v>
      </c>
      <c r="B219" s="456"/>
      <c r="C219" s="457"/>
      <c r="D219" s="457"/>
      <c r="E219" s="456"/>
      <c r="F219" s="457"/>
      <c r="G219" s="457"/>
      <c r="H219" s="456"/>
      <c r="I219" s="457"/>
      <c r="J219" s="457"/>
      <c r="K219" s="456"/>
      <c r="L219" s="457"/>
      <c r="M219" s="457"/>
      <c r="N219" s="456"/>
      <c r="O219" s="457"/>
      <c r="P219" s="457"/>
      <c r="Q219" s="456"/>
      <c r="R219" s="457"/>
      <c r="S219" s="457"/>
    </row>
    <row r="220" spans="1:19" s="170" customFormat="1" ht="15" customHeight="1" thickBot="1">
      <c r="A220" s="343">
        <f>R220+C220+F220+I220+L220+O220</f>
        <v>160325</v>
      </c>
      <c r="B220" s="458" t="s">
        <v>6</v>
      </c>
      <c r="C220" s="459">
        <f>C40+C89+C135+C173+C218</f>
        <v>5210</v>
      </c>
      <c r="D220" s="460">
        <f>D40+D89+D135+D173+D218</f>
        <v>0</v>
      </c>
      <c r="E220" s="458" t="s">
        <v>7</v>
      </c>
      <c r="F220" s="459">
        <f>F40+F89+F135+F173+F218</f>
        <v>2230</v>
      </c>
      <c r="G220" s="460">
        <f>G40+G89+G135+G173+G218</f>
        <v>0</v>
      </c>
      <c r="H220" s="458" t="s">
        <v>8</v>
      </c>
      <c r="I220" s="459">
        <f>I40+I89+I135+I173+I218</f>
        <v>7810</v>
      </c>
      <c r="J220" s="460">
        <f>J40+J89+J135+J173+J218</f>
        <v>0</v>
      </c>
      <c r="K220" s="344" t="s">
        <v>60</v>
      </c>
      <c r="L220" s="459">
        <f>L40+L89+L135+L173+L218</f>
        <v>1065</v>
      </c>
      <c r="M220" s="460">
        <f>M40+M89+M135+M173+M218</f>
        <v>0</v>
      </c>
      <c r="N220" s="458" t="s">
        <v>259</v>
      </c>
      <c r="O220" s="459">
        <f>O40+O89+O135+O173+O218</f>
        <v>4650</v>
      </c>
      <c r="P220" s="460">
        <f>P40+P89+P135+P173+P218</f>
        <v>0</v>
      </c>
      <c r="Q220" s="458" t="s">
        <v>86</v>
      </c>
      <c r="R220" s="459">
        <f>R40+R89+R135+R173+R218</f>
        <v>139360</v>
      </c>
      <c r="S220" s="460">
        <f>S40+S89+S135+S173+S218</f>
        <v>0</v>
      </c>
    </row>
    <row r="221" spans="1:19" ht="15.75" customHeight="1">
      <c r="A221" s="253" t="s">
        <v>197</v>
      </c>
      <c r="B221" s="158"/>
      <c r="C221" s="158"/>
      <c r="D221" s="158"/>
      <c r="E221" s="158"/>
      <c r="F221" s="158"/>
      <c r="G221" s="158"/>
      <c r="H221" s="158"/>
      <c r="I221" s="158"/>
      <c r="J221" s="158"/>
      <c r="K221" s="158"/>
      <c r="L221" s="158"/>
      <c r="M221" s="158"/>
      <c r="N221" s="158"/>
      <c r="O221" s="255" t="s">
        <v>281</v>
      </c>
      <c r="P221" s="255"/>
      <c r="Q221" s="255"/>
      <c r="R221" s="255"/>
      <c r="S221" s="255"/>
    </row>
  </sheetData>
  <sheetProtection password="EF88" sheet="1"/>
  <mergeCells count="140">
    <mergeCell ref="A213:A215"/>
    <mergeCell ref="O221:S221"/>
    <mergeCell ref="A199:A200"/>
    <mergeCell ref="A196:A198"/>
    <mergeCell ref="A202:A207"/>
    <mergeCell ref="A209:A211"/>
    <mergeCell ref="C177:D177"/>
    <mergeCell ref="A180:A181"/>
    <mergeCell ref="A184:A185"/>
    <mergeCell ref="A186:A193"/>
    <mergeCell ref="A182:A183"/>
    <mergeCell ref="A178:A179"/>
    <mergeCell ref="C176:D176"/>
    <mergeCell ref="E176:F176"/>
    <mergeCell ref="Q177:S177"/>
    <mergeCell ref="Q178:S178"/>
    <mergeCell ref="B178:D178"/>
    <mergeCell ref="E178:G178"/>
    <mergeCell ref="H178:J178"/>
    <mergeCell ref="K178:M178"/>
    <mergeCell ref="N178:P178"/>
    <mergeCell ref="A177:B177"/>
    <mergeCell ref="B141:D141"/>
    <mergeCell ref="C139:D139"/>
    <mergeCell ref="Q141:S141"/>
    <mergeCell ref="E177:F177"/>
    <mergeCell ref="H177:J177"/>
    <mergeCell ref="K177:M177"/>
    <mergeCell ref="N177:O177"/>
    <mergeCell ref="O174:S174"/>
    <mergeCell ref="A175:S175"/>
    <mergeCell ref="A176:B176"/>
    <mergeCell ref="N176:O176"/>
    <mergeCell ref="O136:S136"/>
    <mergeCell ref="N139:O139"/>
    <mergeCell ref="E141:G141"/>
    <mergeCell ref="K138:M138"/>
    <mergeCell ref="Q176:S176"/>
    <mergeCell ref="H176:J176"/>
    <mergeCell ref="N138:O138"/>
    <mergeCell ref="E139:F139"/>
    <mergeCell ref="Q139:S139"/>
    <mergeCell ref="A126:A132"/>
    <mergeCell ref="A111:A114"/>
    <mergeCell ref="A116:A124"/>
    <mergeCell ref="A143:A147"/>
    <mergeCell ref="K176:M176"/>
    <mergeCell ref="A150:A154"/>
    <mergeCell ref="A163:A170"/>
    <mergeCell ref="A156:A161"/>
    <mergeCell ref="A139:B139"/>
    <mergeCell ref="A141:A142"/>
    <mergeCell ref="A97:A101"/>
    <mergeCell ref="E95:G95"/>
    <mergeCell ref="A93:B93"/>
    <mergeCell ref="C93:D93"/>
    <mergeCell ref="E93:F93"/>
    <mergeCell ref="B95:D95"/>
    <mergeCell ref="A95:A96"/>
    <mergeCell ref="K93:M93"/>
    <mergeCell ref="Q95:S95"/>
    <mergeCell ref="N95:P95"/>
    <mergeCell ref="N93:O93"/>
    <mergeCell ref="K92:M92"/>
    <mergeCell ref="K95:M95"/>
    <mergeCell ref="Q93:S93"/>
    <mergeCell ref="C92:D92"/>
    <mergeCell ref="E92:F92"/>
    <mergeCell ref="H92:J92"/>
    <mergeCell ref="Q92:S92"/>
    <mergeCell ref="B45:D45"/>
    <mergeCell ref="E45:G45"/>
    <mergeCell ref="K43:M43"/>
    <mergeCell ref="H43:J43"/>
    <mergeCell ref="E43:F43"/>
    <mergeCell ref="K139:M139"/>
    <mergeCell ref="H141:J141"/>
    <mergeCell ref="N92:O92"/>
    <mergeCell ref="H93:J93"/>
    <mergeCell ref="N45:P45"/>
    <mergeCell ref="K45:M45"/>
    <mergeCell ref="E44:F44"/>
    <mergeCell ref="A2:B2"/>
    <mergeCell ref="A3:B3"/>
    <mergeCell ref="C3:D3"/>
    <mergeCell ref="C2:D2"/>
    <mergeCell ref="E2:F2"/>
    <mergeCell ref="H3:J3"/>
    <mergeCell ref="K141:M141"/>
    <mergeCell ref="H95:J95"/>
    <mergeCell ref="Q138:S138"/>
    <mergeCell ref="H139:J139"/>
    <mergeCell ref="K44:M44"/>
    <mergeCell ref="H44:J44"/>
    <mergeCell ref="N141:P141"/>
    <mergeCell ref="O90:S90"/>
    <mergeCell ref="Q44:S44"/>
    <mergeCell ref="N44:O44"/>
    <mergeCell ref="K5:M5"/>
    <mergeCell ref="E3:F3"/>
    <mergeCell ref="H2:J2"/>
    <mergeCell ref="Q2:S2"/>
    <mergeCell ref="N2:O2"/>
    <mergeCell ref="K2:M2"/>
    <mergeCell ref="K3:M3"/>
    <mergeCell ref="H5:J5"/>
    <mergeCell ref="E5:G5"/>
    <mergeCell ref="A44:B44"/>
    <mergeCell ref="A43:B43"/>
    <mergeCell ref="A5:A6"/>
    <mergeCell ref="A7:A39"/>
    <mergeCell ref="B5:D5"/>
    <mergeCell ref="C43:D43"/>
    <mergeCell ref="C44:D44"/>
    <mergeCell ref="C138:D138"/>
    <mergeCell ref="A103:A105"/>
    <mergeCell ref="A91:S91"/>
    <mergeCell ref="Q43:S43"/>
    <mergeCell ref="Q3:S3"/>
    <mergeCell ref="N3:O3"/>
    <mergeCell ref="O41:S41"/>
    <mergeCell ref="Q5:S5"/>
    <mergeCell ref="N43:O43"/>
    <mergeCell ref="N5:P5"/>
    <mergeCell ref="A65:A72"/>
    <mergeCell ref="A47:A58"/>
    <mergeCell ref="A74:A78"/>
    <mergeCell ref="A80:A86"/>
    <mergeCell ref="A45:A46"/>
    <mergeCell ref="A59:A62"/>
    <mergeCell ref="A107:A109"/>
    <mergeCell ref="A1:S1"/>
    <mergeCell ref="A42:S42"/>
    <mergeCell ref="A137:S137"/>
    <mergeCell ref="A138:B138"/>
    <mergeCell ref="H138:J138"/>
    <mergeCell ref="Q45:S45"/>
    <mergeCell ref="A92:B92"/>
    <mergeCell ref="E138:F138"/>
    <mergeCell ref="H45:J45"/>
  </mergeCells>
  <conditionalFormatting sqref="D7:D11 G7:G11 J7:J11 M7:M9 P7:P13 S7:S37 S47:S58 S60:S62 G65 J65 M65 P65 D65:D66 S65:S72 S74:S78 J74 D74 D80 G80 J80 M80 P80 S80:S86 S97 S99:S101 S103:S105 P103 M103 J103 G103 D107 J107 S108:S109 D111 G111 J111 P111 S111:S113 S116:S121 S123:S124 P117 M117 J116:J117 G117 D117 D126 J126 S126:S132 S143:S144 S146:S147 S150:S154 S156:S161 S164:S165 S167 S169:S170 P163 P156 P150 M150 J150 G150 D150 D156 G156 J156 J163 D163 S180:S193 P186 J184 J180 J186 S213:S215 G186 D186 D202 G202 J202 M202 P202 S196:S200 S202:S207 S209:S211 P209 M209 J209 G209 D209 D213 G213 J213 M213 P213 D14 J165">
    <cfRule type="cellIs" priority="9" dxfId="10" operator="greaterThan" stopIfTrue="1">
      <formula>C7</formula>
    </cfRule>
    <cfRule type="expression" priority="10" dxfId="10" stopIfTrue="1">
      <formula>MOD(D7,10)&gt;0</formula>
    </cfRule>
  </conditionalFormatting>
  <conditionalFormatting sqref="D12:D13 G12:G13 J12:J13">
    <cfRule type="cellIs" priority="7" dxfId="10" operator="greaterThan" stopIfTrue="1">
      <formula>C12</formula>
    </cfRule>
    <cfRule type="expression" priority="8" dxfId="10" stopIfTrue="1">
      <formula>MOD(D12,10)&gt;0</formula>
    </cfRule>
  </conditionalFormatting>
  <conditionalFormatting sqref="M121 J120:J121 G121 D121">
    <cfRule type="cellIs" priority="5" dxfId="10" operator="greaterThan" stopIfTrue="1">
      <formula>C120</formula>
    </cfRule>
    <cfRule type="expression" priority="6" dxfId="10" stopIfTrue="1">
      <formula>MOD(D120,10)&gt;0</formula>
    </cfRule>
  </conditionalFormatting>
  <conditionalFormatting sqref="M123 J123 G123 D123">
    <cfRule type="cellIs" priority="3" dxfId="10" operator="greaterThan" stopIfTrue="1">
      <formula>C123</formula>
    </cfRule>
    <cfRule type="expression" priority="4" dxfId="10" stopIfTrue="1">
      <formula>MOD(D123,10)&gt;0</formula>
    </cfRule>
  </conditionalFormatting>
  <conditionalFormatting sqref="J164 D164">
    <cfRule type="cellIs" priority="1" dxfId="10" operator="greaterThan" stopIfTrue="1">
      <formula>C164</formula>
    </cfRule>
    <cfRule type="expression" priority="2" dxfId="10" stopIfTrue="1">
      <formula>MOD(D164,10)&gt;0</formula>
    </cfRule>
  </conditionalFormatting>
  <dataValidations count="4">
    <dataValidation type="whole" showInputMessage="1" showErrorMessage="1" errorTitle="部数オーバー" error="ﾌﾙ部数以上です" sqref="P143:P147 M111:M114 S73 J143:J147 P101 M190:M193 D101 M143:M147 G112:G114 J112:J114 G143:G147 P157:P161 P151:P154 P191:P193 M156:M161 S114 P113:P114 P32:P39 G55:G58 D55:D58 M55:M58 J55:J58 D20:D39 G86:G87 P86:P87 P97 M86:M87 P55:P58 S87 D87 J87 P196:P200 G196:G200 J196:J200 G203:G207 J203:J207 M151:M154 J210:J211 P210:P211 P203:P207 J214:J215 M215 G210:G211 G214:G215 M17:M39 J20:J39 G18:G39 M97:M101 G97:G101 S79 G73 J71:J73 P71:P73 M71:M73 D71:D73 P214:P215 M163:M170">
      <formula1>0</formula1>
      <formula2>O143</formula2>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G7:G13 J7:J13 P213 M7:M9 P7:P13 S7:S37 S47:S58 S60:S62 G65 J65 M65 P65 D65:D66 S65:S72 S74:S78 J74 D74 D80 G80 J80 M80 P80 S80:S86 S97 S99:S101 S103:S105 P103 M103 J103 G103 D107 J107 S108:S109 D111 G111 J111 P111 S111:S113 S116:S121 S123:S124 P117 M117 J116:J117 G117 D117 D126 J126 S126:S132 S143:S144 S146:S147 S150:S154 S156:S161 S164:S165 S167 S169:S170 P163 P156 P150 M150 J150 G150 D150 D156 G156 J156 D163:D164 D123 S180:S193 P186 J184 J180 J186 S213:S215 G186 D186 D202 G202 J202 M202 P202 S196:S200 S202:S207 S209:S211 P209 M209 J209 G209 D209 D213 G213 J213 M213 D7:D14 M121 J120:J121 G121 D121 M123 J123 G123">
      <formula1>AND(IF(F7&lt;G7,FALSE,TRUE),IF(MOD(G7,10)&gt;0,FALSE,TRUE))</formula1>
    </dataValidation>
    <dataValidation errorStyle="warning" type="custom" allowBlank="1" showInputMessage="1" showErrorMessage="1" errorTitle="入力が正しくありません！" error="入力された部数が、フル部数オーバーもしくは10部単位の部数になっておりません。&#10;5部単位入力が必要な方の場合は、[はい]を選択して作業を続けて下さい。" sqref="J163:J165">
      <formula1>AND(IF(F7&lt;G7,FALSE,TRUE),IF(MOD(G7,10)&gt;0,FALSE,TRUE))</formula1>
    </dataValidation>
    <dataValidation allowBlank="1" showInputMessage="1" showErrorMessage="1" imeMode="on" sqref="Q87 B87 N87 H87 K87 E87 E79 K79 H79 N79 B79 Q79 B73 Q65:Q73 E65:F73 H73 K73 N73 G66:G72"/>
  </dataValidations>
  <printOptions horizontalCentered="1" verticalCentered="1"/>
  <pageMargins left="0.4724409448818898" right="0.1968503937007874" top="0.1968503937007874" bottom="0.1968503937007874" header="0.15748031496062992" footer="0.1968503937007874"/>
  <pageSetup horizontalDpi="600" verticalDpi="600" orientation="landscape" paperSize="9" scale="79" r:id="rId4"/>
  <rowBreaks count="4" manualBreakCount="4">
    <brk id="41" max="18" man="1"/>
    <brk id="90" max="18" man="1"/>
    <brk id="136" max="255" man="1"/>
    <brk id="174" max="18" man="1"/>
  </rowBreaks>
  <drawing r:id="rId3"/>
  <legacyDrawing r:id="rId2"/>
</worksheet>
</file>

<file path=xl/worksheets/sheet3.xml><?xml version="1.0" encoding="utf-8"?>
<worksheet xmlns="http://schemas.openxmlformats.org/spreadsheetml/2006/main" xmlns:r="http://schemas.openxmlformats.org/officeDocument/2006/relationships">
  <dimension ref="A1:R38"/>
  <sheetViews>
    <sheetView showZeros="0" zoomScale="115" zoomScaleNormal="115" zoomScalePageLayoutView="0" workbookViewId="0" topLeftCell="B1">
      <selection activeCell="I14" sqref="I14"/>
    </sheetView>
  </sheetViews>
  <sheetFormatPr defaultColWidth="9.00390625" defaultRowHeight="15" customHeight="1"/>
  <cols>
    <col min="1" max="1" width="11.625" style="2" customWidth="1"/>
    <col min="2" max="15" width="7.125" style="2" customWidth="1"/>
    <col min="16" max="17" width="3.875" style="2" customWidth="1"/>
    <col min="18" max="18" width="12.625" style="2" customWidth="1"/>
    <col min="19" max="16384" width="9.00390625" style="2" customWidth="1"/>
  </cols>
  <sheetData>
    <row r="1" spans="1:18" ht="15" customHeight="1">
      <c r="A1" s="115" t="s">
        <v>215</v>
      </c>
      <c r="B1" s="115"/>
      <c r="C1" s="115"/>
      <c r="D1" s="115"/>
      <c r="E1" s="115"/>
      <c r="F1" s="115"/>
      <c r="G1" s="115"/>
      <c r="H1" s="115"/>
      <c r="I1" s="115"/>
      <c r="J1" s="115"/>
      <c r="K1" s="115"/>
      <c r="L1" s="115"/>
      <c r="M1" s="115"/>
      <c r="N1" s="115"/>
      <c r="O1" s="115"/>
      <c r="P1" s="115"/>
      <c r="Q1" s="115"/>
      <c r="R1" s="115"/>
    </row>
    <row r="2" spans="1:18" ht="15" customHeight="1" thickBot="1">
      <c r="A2" s="1"/>
      <c r="B2" s="1"/>
      <c r="C2" s="1"/>
      <c r="D2" s="1"/>
      <c r="E2" s="1"/>
      <c r="F2" s="1"/>
      <c r="G2" s="1"/>
      <c r="H2" s="1"/>
      <c r="I2" s="1"/>
      <c r="J2" s="1"/>
      <c r="K2" s="1"/>
      <c r="L2" s="1"/>
      <c r="M2" s="1"/>
      <c r="N2" s="1"/>
      <c r="O2" s="1"/>
      <c r="P2" s="1"/>
      <c r="Q2" s="1"/>
      <c r="R2" s="1"/>
    </row>
    <row r="3" spans="1:18" ht="15" customHeight="1" thickBot="1">
      <c r="A3" s="116" t="s">
        <v>216</v>
      </c>
      <c r="B3" s="117"/>
      <c r="C3" s="117"/>
      <c r="D3" s="117"/>
      <c r="E3" s="117"/>
      <c r="F3" s="118" t="s">
        <v>217</v>
      </c>
      <c r="G3" s="119"/>
      <c r="H3" s="119"/>
      <c r="I3" s="119"/>
      <c r="J3" s="119"/>
      <c r="K3" s="120"/>
      <c r="L3" s="118" t="s">
        <v>218</v>
      </c>
      <c r="M3" s="119"/>
      <c r="N3" s="120"/>
      <c r="O3" s="126" t="s">
        <v>219</v>
      </c>
      <c r="P3" s="126"/>
      <c r="Q3" s="127"/>
      <c r="R3" s="3" t="s">
        <v>220</v>
      </c>
    </row>
    <row r="4" spans="1:18" ht="15" customHeight="1" thickBot="1">
      <c r="A4" s="121">
        <f>'高知県'!H3</f>
        <v>0</v>
      </c>
      <c r="B4" s="122"/>
      <c r="C4" s="122"/>
      <c r="D4" s="122"/>
      <c r="E4" s="122"/>
      <c r="F4" s="123">
        <f>'高知県'!K3</f>
        <v>0</v>
      </c>
      <c r="G4" s="124"/>
      <c r="H4" s="124"/>
      <c r="I4" s="124"/>
      <c r="J4" s="124"/>
      <c r="K4" s="125"/>
      <c r="L4" s="123">
        <f>'高知県'!A3</f>
      </c>
      <c r="M4" s="124"/>
      <c r="N4" s="125"/>
      <c r="O4" s="137">
        <f>'高知県'!G3</f>
        <v>0</v>
      </c>
      <c r="P4" s="137"/>
      <c r="Q4" s="138"/>
      <c r="R4" s="32">
        <f>R25</f>
        <v>0</v>
      </c>
    </row>
    <row r="5" spans="1:18" ht="15" customHeight="1" thickBot="1">
      <c r="A5" s="4"/>
      <c r="B5" s="4"/>
      <c r="C5" s="4"/>
      <c r="D5" s="4"/>
      <c r="E5" s="4"/>
      <c r="F5" s="4"/>
      <c r="G5" s="4"/>
      <c r="H5" s="4"/>
      <c r="I5" s="4"/>
      <c r="J5" s="4"/>
      <c r="K5" s="4"/>
      <c r="L5" s="4"/>
      <c r="M5" s="4"/>
      <c r="N5" s="4"/>
      <c r="O5" s="4"/>
      <c r="P5" s="5"/>
      <c r="Q5" s="5"/>
      <c r="R5" s="6"/>
    </row>
    <row r="6" spans="1:18" ht="15" customHeight="1">
      <c r="A6" s="113" t="s">
        <v>221</v>
      </c>
      <c r="B6" s="110" t="s">
        <v>222</v>
      </c>
      <c r="C6" s="112"/>
      <c r="D6" s="109" t="s">
        <v>223</v>
      </c>
      <c r="E6" s="112"/>
      <c r="F6" s="109" t="s">
        <v>224</v>
      </c>
      <c r="G6" s="112"/>
      <c r="H6" s="109" t="s">
        <v>225</v>
      </c>
      <c r="I6" s="112"/>
      <c r="J6" s="109" t="s">
        <v>226</v>
      </c>
      <c r="K6" s="112"/>
      <c r="L6" s="109" t="s">
        <v>256</v>
      </c>
      <c r="M6" s="112"/>
      <c r="N6" s="109" t="s">
        <v>241</v>
      </c>
      <c r="O6" s="112"/>
      <c r="P6" s="109" t="s">
        <v>257</v>
      </c>
      <c r="Q6" s="110"/>
      <c r="R6" s="111"/>
    </row>
    <row r="7" spans="1:18" ht="15" customHeight="1" thickBot="1">
      <c r="A7" s="114"/>
      <c r="B7" s="7" t="s">
        <v>228</v>
      </c>
      <c r="C7" s="8" t="s">
        <v>229</v>
      </c>
      <c r="D7" s="9" t="s">
        <v>228</v>
      </c>
      <c r="E7" s="8" t="s">
        <v>229</v>
      </c>
      <c r="F7" s="9" t="s">
        <v>228</v>
      </c>
      <c r="G7" s="8" t="s">
        <v>229</v>
      </c>
      <c r="H7" s="9" t="s">
        <v>228</v>
      </c>
      <c r="I7" s="8" t="s">
        <v>229</v>
      </c>
      <c r="J7" s="9" t="s">
        <v>228</v>
      </c>
      <c r="K7" s="8" t="s">
        <v>229</v>
      </c>
      <c r="L7" s="9" t="s">
        <v>228</v>
      </c>
      <c r="M7" s="8" t="s">
        <v>229</v>
      </c>
      <c r="N7" s="9" t="s">
        <v>228</v>
      </c>
      <c r="O7" s="8" t="s">
        <v>229</v>
      </c>
      <c r="P7" s="141" t="s">
        <v>228</v>
      </c>
      <c r="Q7" s="142"/>
      <c r="R7" s="10" t="s">
        <v>229</v>
      </c>
    </row>
    <row r="8" spans="1:18" s="76" customFormat="1" ht="15" customHeight="1">
      <c r="A8" s="71" t="s">
        <v>242</v>
      </c>
      <c r="B8" s="72">
        <f>'高知県'!C64</f>
        <v>3130</v>
      </c>
      <c r="C8" s="73">
        <f>'高知県'!D64</f>
        <v>0</v>
      </c>
      <c r="D8" s="74">
        <f>'高知県'!F64</f>
        <v>1620</v>
      </c>
      <c r="E8" s="73">
        <f>'高知県'!G64</f>
        <v>0</v>
      </c>
      <c r="F8" s="74">
        <f>'高知県'!I64</f>
        <v>3420</v>
      </c>
      <c r="G8" s="73">
        <f>'高知県'!J64</f>
        <v>0</v>
      </c>
      <c r="H8" s="74">
        <f>'高知県'!L64</f>
        <v>830</v>
      </c>
      <c r="I8" s="73">
        <f>'高知県'!M64</f>
        <v>0</v>
      </c>
      <c r="J8" s="74">
        <f>'高知県'!O64</f>
        <v>3410</v>
      </c>
      <c r="K8" s="73">
        <f>'高知県'!P64</f>
        <v>0</v>
      </c>
      <c r="L8" s="74">
        <f>B8+D8+F8+H8+J8</f>
        <v>12410</v>
      </c>
      <c r="M8" s="73">
        <f>C8+E8+G8+I8+K8</f>
        <v>0</v>
      </c>
      <c r="N8" s="74">
        <f>'高知県'!R64</f>
        <v>60110</v>
      </c>
      <c r="O8" s="73">
        <f>'高知県'!S64</f>
        <v>0</v>
      </c>
      <c r="P8" s="139">
        <f>L8+N8</f>
        <v>72520</v>
      </c>
      <c r="Q8" s="140"/>
      <c r="R8" s="75">
        <f>M8+O8</f>
        <v>0</v>
      </c>
    </row>
    <row r="9" spans="1:18" s="76" customFormat="1" ht="15" customHeight="1">
      <c r="A9" s="77" t="s">
        <v>243</v>
      </c>
      <c r="B9" s="78">
        <f>'高知県'!C73</f>
        <v>400</v>
      </c>
      <c r="C9" s="79">
        <f>'高知県'!D73</f>
        <v>0</v>
      </c>
      <c r="D9" s="80">
        <f>'高知県'!F73</f>
        <v>120</v>
      </c>
      <c r="E9" s="79">
        <f>'高知県'!G73</f>
        <v>0</v>
      </c>
      <c r="F9" s="80">
        <f>'高知県'!I73</f>
        <v>400</v>
      </c>
      <c r="G9" s="79">
        <f>'高知県'!J73</f>
        <v>0</v>
      </c>
      <c r="H9" s="80">
        <f>'高知県'!L73</f>
        <v>85</v>
      </c>
      <c r="I9" s="79">
        <f>'高知県'!M73</f>
        <v>0</v>
      </c>
      <c r="J9" s="80">
        <f>'高知県'!O73</f>
        <v>430</v>
      </c>
      <c r="K9" s="79">
        <f>'高知県'!P73</f>
        <v>0</v>
      </c>
      <c r="L9" s="80">
        <f aca="true" t="shared" si="0" ref="L9:L24">B9+D9+F9+H9+J9</f>
        <v>1435</v>
      </c>
      <c r="M9" s="79">
        <f aca="true" t="shared" si="1" ref="M9:M24">C9+E9+G9+I9+K9</f>
        <v>0</v>
      </c>
      <c r="N9" s="80">
        <f>'高知県'!R73</f>
        <v>8860</v>
      </c>
      <c r="O9" s="79">
        <f>'高知県'!S73</f>
        <v>0</v>
      </c>
      <c r="P9" s="128">
        <f aca="true" t="shared" si="2" ref="P9:P24">L9+N9</f>
        <v>10295</v>
      </c>
      <c r="Q9" s="129"/>
      <c r="R9" s="81">
        <f aca="true" t="shared" si="3" ref="R9:R24">M9+O9</f>
        <v>0</v>
      </c>
    </row>
    <row r="10" spans="1:18" s="76" customFormat="1" ht="15" customHeight="1">
      <c r="A10" s="77" t="s">
        <v>244</v>
      </c>
      <c r="B10" s="78">
        <f>'高知県'!C79</f>
        <v>150</v>
      </c>
      <c r="C10" s="79">
        <f>'高知県'!D79</f>
        <v>0</v>
      </c>
      <c r="D10" s="80">
        <f>'高知県'!F79</f>
        <v>0</v>
      </c>
      <c r="E10" s="79">
        <f>'高知県'!G79</f>
        <v>0</v>
      </c>
      <c r="F10" s="80">
        <f>'高知県'!I79</f>
        <v>200</v>
      </c>
      <c r="G10" s="79">
        <f>'高知県'!J79</f>
        <v>0</v>
      </c>
      <c r="H10" s="80">
        <f>'高知県'!L79</f>
        <v>0</v>
      </c>
      <c r="I10" s="79">
        <f>'高知県'!M79</f>
        <v>0</v>
      </c>
      <c r="J10" s="80">
        <f>'高知県'!O79</f>
        <v>0</v>
      </c>
      <c r="K10" s="79">
        <f>'高知県'!P79</f>
        <v>0</v>
      </c>
      <c r="L10" s="80">
        <f t="shared" si="0"/>
        <v>350</v>
      </c>
      <c r="M10" s="79">
        <f>C10+E10+G10+I10+K10</f>
        <v>0</v>
      </c>
      <c r="N10" s="80">
        <f>'高知県'!R79</f>
        <v>6420</v>
      </c>
      <c r="O10" s="79">
        <f>'高知県'!S79</f>
        <v>0</v>
      </c>
      <c r="P10" s="128">
        <f t="shared" si="2"/>
        <v>6770</v>
      </c>
      <c r="Q10" s="129"/>
      <c r="R10" s="81">
        <f t="shared" si="3"/>
        <v>0</v>
      </c>
    </row>
    <row r="11" spans="1:18" s="76" customFormat="1" ht="15" customHeight="1">
      <c r="A11" s="77" t="s">
        <v>245</v>
      </c>
      <c r="B11" s="78">
        <f>'高知県'!C87</f>
        <v>450</v>
      </c>
      <c r="C11" s="79">
        <f>'高知県'!D87</f>
        <v>0</v>
      </c>
      <c r="D11" s="80">
        <f>'高知県'!F87</f>
        <v>130</v>
      </c>
      <c r="E11" s="79">
        <f>'高知県'!G87</f>
        <v>0</v>
      </c>
      <c r="F11" s="80">
        <f>'高知県'!I87</f>
        <v>100</v>
      </c>
      <c r="G11" s="79">
        <f>'高知県'!J87</f>
        <v>0</v>
      </c>
      <c r="H11" s="80">
        <f>'高知県'!L87</f>
        <v>60</v>
      </c>
      <c r="I11" s="79">
        <f>'高知県'!M87</f>
        <v>0</v>
      </c>
      <c r="J11" s="80">
        <f>'高知県'!O87</f>
        <v>150</v>
      </c>
      <c r="K11" s="79">
        <f>'高知県'!P87</f>
        <v>0</v>
      </c>
      <c r="L11" s="80">
        <f t="shared" si="0"/>
        <v>890</v>
      </c>
      <c r="M11" s="79">
        <f t="shared" si="1"/>
        <v>0</v>
      </c>
      <c r="N11" s="80">
        <f>'高知県'!R87</f>
        <v>5590</v>
      </c>
      <c r="O11" s="79">
        <f>'高知県'!S87</f>
        <v>0</v>
      </c>
      <c r="P11" s="128">
        <f t="shared" si="2"/>
        <v>6480</v>
      </c>
      <c r="Q11" s="129"/>
      <c r="R11" s="81">
        <f t="shared" si="3"/>
        <v>0</v>
      </c>
    </row>
    <row r="12" spans="1:18" s="76" customFormat="1" ht="15" customHeight="1">
      <c r="A12" s="77" t="s">
        <v>111</v>
      </c>
      <c r="B12" s="78">
        <f>'高知県'!C102</f>
        <v>0</v>
      </c>
      <c r="C12" s="79">
        <f>'高知県'!D102</f>
        <v>0</v>
      </c>
      <c r="D12" s="80">
        <f>'高知県'!F102</f>
        <v>0</v>
      </c>
      <c r="E12" s="79">
        <f>'高知県'!G102</f>
        <v>0</v>
      </c>
      <c r="F12" s="80">
        <f>'高知県'!I102</f>
        <v>0</v>
      </c>
      <c r="G12" s="79">
        <f>'高知県'!J102</f>
        <v>0</v>
      </c>
      <c r="H12" s="80">
        <f>'高知県'!L102</f>
        <v>0</v>
      </c>
      <c r="I12" s="79">
        <f>'高知県'!M102</f>
        <v>0</v>
      </c>
      <c r="J12" s="80">
        <f>'高知県'!O102</f>
        <v>0</v>
      </c>
      <c r="K12" s="79">
        <f>'高知県'!P102</f>
        <v>0</v>
      </c>
      <c r="L12" s="80">
        <f t="shared" si="0"/>
        <v>0</v>
      </c>
      <c r="M12" s="79">
        <f t="shared" si="1"/>
        <v>0</v>
      </c>
      <c r="N12" s="80">
        <f>'高知県'!R102</f>
        <v>1580</v>
      </c>
      <c r="O12" s="79">
        <f>'高知県'!S102</f>
        <v>0</v>
      </c>
      <c r="P12" s="128">
        <f t="shared" si="2"/>
        <v>1580</v>
      </c>
      <c r="Q12" s="129"/>
      <c r="R12" s="81">
        <f t="shared" si="3"/>
        <v>0</v>
      </c>
    </row>
    <row r="13" spans="1:18" s="76" customFormat="1" ht="15" customHeight="1">
      <c r="A13" s="77" t="s">
        <v>246</v>
      </c>
      <c r="B13" s="78">
        <f>'高知県'!C106</f>
        <v>0</v>
      </c>
      <c r="C13" s="79">
        <f>'高知県'!D106</f>
        <v>0</v>
      </c>
      <c r="D13" s="80">
        <f>'高知県'!F106</f>
        <v>50</v>
      </c>
      <c r="E13" s="79">
        <f>'高知県'!G106</f>
        <v>0</v>
      </c>
      <c r="F13" s="80">
        <f>'高知県'!I106</f>
        <v>130</v>
      </c>
      <c r="G13" s="79">
        <f>'高知県'!J106</f>
        <v>0</v>
      </c>
      <c r="H13" s="80">
        <f>'高知県'!L106</f>
        <v>30</v>
      </c>
      <c r="I13" s="79">
        <f>'高知県'!M106</f>
        <v>0</v>
      </c>
      <c r="J13" s="80">
        <f>'高知県'!O106</f>
        <v>100</v>
      </c>
      <c r="K13" s="79">
        <f>'高知県'!P106</f>
        <v>0</v>
      </c>
      <c r="L13" s="80">
        <f t="shared" si="0"/>
        <v>310</v>
      </c>
      <c r="M13" s="79">
        <f t="shared" si="1"/>
        <v>0</v>
      </c>
      <c r="N13" s="80">
        <f>'高知県'!R106</f>
        <v>3360</v>
      </c>
      <c r="O13" s="79">
        <f>'高知県'!S106</f>
        <v>0</v>
      </c>
      <c r="P13" s="128">
        <f t="shared" si="2"/>
        <v>3670</v>
      </c>
      <c r="Q13" s="129"/>
      <c r="R13" s="81">
        <f t="shared" si="3"/>
        <v>0</v>
      </c>
    </row>
    <row r="14" spans="1:18" s="76" customFormat="1" ht="15" customHeight="1">
      <c r="A14" s="77" t="s">
        <v>118</v>
      </c>
      <c r="B14" s="78">
        <f>'高知県'!C110</f>
        <v>0</v>
      </c>
      <c r="C14" s="79">
        <f>'高知県'!D110</f>
        <v>0</v>
      </c>
      <c r="D14" s="80">
        <f>'高知県'!F110</f>
        <v>0</v>
      </c>
      <c r="E14" s="79">
        <f>'高知県'!G110</f>
        <v>0</v>
      </c>
      <c r="F14" s="80">
        <f>'高知県'!I110</f>
        <v>120</v>
      </c>
      <c r="G14" s="79">
        <f>'高知県'!J110</f>
        <v>0</v>
      </c>
      <c r="H14" s="80">
        <f>'高知県'!L110</f>
        <v>0</v>
      </c>
      <c r="I14" s="79">
        <f>'高知県'!M110</f>
        <v>0</v>
      </c>
      <c r="J14" s="80">
        <f>'高知県'!O110</f>
        <v>0</v>
      </c>
      <c r="K14" s="79">
        <f>'高知県'!P110</f>
        <v>0</v>
      </c>
      <c r="L14" s="80">
        <f t="shared" si="0"/>
        <v>120</v>
      </c>
      <c r="M14" s="79">
        <f t="shared" si="1"/>
        <v>0</v>
      </c>
      <c r="N14" s="80">
        <f>'高知県'!R110</f>
        <v>790</v>
      </c>
      <c r="O14" s="79">
        <f>'高知県'!S110</f>
        <v>0</v>
      </c>
      <c r="P14" s="128">
        <f t="shared" si="2"/>
        <v>910</v>
      </c>
      <c r="Q14" s="129"/>
      <c r="R14" s="81">
        <f t="shared" si="3"/>
        <v>0</v>
      </c>
    </row>
    <row r="15" spans="1:18" s="76" customFormat="1" ht="15" customHeight="1">
      <c r="A15" s="77" t="s">
        <v>120</v>
      </c>
      <c r="B15" s="78">
        <f>'高知県'!C115</f>
        <v>100</v>
      </c>
      <c r="C15" s="79">
        <f>'高知県'!D115</f>
        <v>0</v>
      </c>
      <c r="D15" s="80">
        <f>'高知県'!F115</f>
        <v>50</v>
      </c>
      <c r="E15" s="79">
        <f>'高知県'!G115</f>
        <v>0</v>
      </c>
      <c r="F15" s="80">
        <f>'高知県'!I115</f>
        <v>180</v>
      </c>
      <c r="G15" s="79">
        <f>'高知県'!J115</f>
        <v>0</v>
      </c>
      <c r="H15" s="80">
        <f>'高知県'!L115</f>
        <v>0</v>
      </c>
      <c r="I15" s="79">
        <f>'高知県'!M115</f>
        <v>0</v>
      </c>
      <c r="J15" s="80">
        <f>'高知県'!O115</f>
        <v>140</v>
      </c>
      <c r="K15" s="79">
        <f>'高知県'!P115</f>
        <v>0</v>
      </c>
      <c r="L15" s="80">
        <f t="shared" si="0"/>
        <v>470</v>
      </c>
      <c r="M15" s="79">
        <f t="shared" si="1"/>
        <v>0</v>
      </c>
      <c r="N15" s="80">
        <f>'高知県'!R115</f>
        <v>5070</v>
      </c>
      <c r="O15" s="79">
        <f>'高知県'!S115</f>
        <v>0</v>
      </c>
      <c r="P15" s="128">
        <f t="shared" si="2"/>
        <v>5540</v>
      </c>
      <c r="Q15" s="129"/>
      <c r="R15" s="81">
        <f t="shared" si="3"/>
        <v>0</v>
      </c>
    </row>
    <row r="16" spans="1:18" s="76" customFormat="1" ht="15" customHeight="1">
      <c r="A16" s="77" t="s">
        <v>123</v>
      </c>
      <c r="B16" s="78">
        <f>'高知県'!C125</f>
        <v>40</v>
      </c>
      <c r="C16" s="79">
        <f>'高知県'!D125</f>
        <v>0</v>
      </c>
      <c r="D16" s="80">
        <f>'高知県'!F125</f>
        <v>0</v>
      </c>
      <c r="E16" s="79">
        <f>'高知県'!G125</f>
        <v>0</v>
      </c>
      <c r="F16" s="80">
        <f>'高知県'!I125</f>
        <v>90</v>
      </c>
      <c r="G16" s="79">
        <f>'高知県'!J125</f>
        <v>0</v>
      </c>
      <c r="H16" s="80">
        <f>'高知県'!L125</f>
        <v>0</v>
      </c>
      <c r="I16" s="79">
        <f>'高知県'!M125</f>
        <v>0</v>
      </c>
      <c r="J16" s="80">
        <f>'高知県'!O125</f>
        <v>0</v>
      </c>
      <c r="K16" s="79">
        <f>'高知県'!P125</f>
        <v>0</v>
      </c>
      <c r="L16" s="80">
        <f t="shared" si="0"/>
        <v>130</v>
      </c>
      <c r="M16" s="79">
        <f t="shared" si="1"/>
        <v>0</v>
      </c>
      <c r="N16" s="80">
        <f>'高知県'!R125</f>
        <v>4520</v>
      </c>
      <c r="O16" s="79">
        <f>'高知県'!S125</f>
        <v>0</v>
      </c>
      <c r="P16" s="128">
        <f t="shared" si="2"/>
        <v>4650</v>
      </c>
      <c r="Q16" s="129"/>
      <c r="R16" s="81">
        <f t="shared" si="3"/>
        <v>0</v>
      </c>
    </row>
    <row r="17" spans="1:18" s="76" customFormat="1" ht="15" customHeight="1">
      <c r="A17" s="77" t="s">
        <v>139</v>
      </c>
      <c r="B17" s="78">
        <f>'高知県'!C149</f>
        <v>0</v>
      </c>
      <c r="C17" s="79">
        <f>'高知県'!D149</f>
        <v>0</v>
      </c>
      <c r="D17" s="80">
        <f>'高知県'!F149</f>
        <v>0</v>
      </c>
      <c r="E17" s="79">
        <f>'高知県'!G149</f>
        <v>0</v>
      </c>
      <c r="F17" s="80">
        <f>'高知県'!I149</f>
        <v>120</v>
      </c>
      <c r="G17" s="79">
        <f>'高知県'!J149</f>
        <v>0</v>
      </c>
      <c r="H17" s="80">
        <f>'高知県'!L149</f>
        <v>0</v>
      </c>
      <c r="I17" s="79">
        <f>'高知県'!M149</f>
        <v>0</v>
      </c>
      <c r="J17" s="80">
        <f>'高知県'!O149</f>
        <v>0</v>
      </c>
      <c r="K17" s="79">
        <f>'高知県'!P149</f>
        <v>0</v>
      </c>
      <c r="L17" s="80">
        <f t="shared" si="0"/>
        <v>120</v>
      </c>
      <c r="M17" s="79">
        <f t="shared" si="1"/>
        <v>0</v>
      </c>
      <c r="N17" s="80">
        <f>'高知県'!R149</f>
        <v>6420</v>
      </c>
      <c r="O17" s="79">
        <f>'高知県'!S149</f>
        <v>0</v>
      </c>
      <c r="P17" s="128">
        <f t="shared" si="2"/>
        <v>6540</v>
      </c>
      <c r="Q17" s="129"/>
      <c r="R17" s="81">
        <f t="shared" si="3"/>
        <v>0</v>
      </c>
    </row>
    <row r="18" spans="1:18" s="76" customFormat="1" ht="15" customHeight="1">
      <c r="A18" s="77" t="s">
        <v>140</v>
      </c>
      <c r="B18" s="78">
        <f>'高知県'!C155</f>
        <v>0</v>
      </c>
      <c r="C18" s="79">
        <f>'高知県'!D155</f>
        <v>0</v>
      </c>
      <c r="D18" s="80">
        <f>'高知県'!F155</f>
        <v>0</v>
      </c>
      <c r="E18" s="79">
        <f>'高知県'!G155</f>
        <v>0</v>
      </c>
      <c r="F18" s="80">
        <f>'高知県'!I155</f>
        <v>100</v>
      </c>
      <c r="G18" s="79">
        <f>'高知県'!J155</f>
        <v>0</v>
      </c>
      <c r="H18" s="80">
        <f>'高知県'!L155</f>
        <v>0</v>
      </c>
      <c r="I18" s="79">
        <f>'高知県'!M155</f>
        <v>0</v>
      </c>
      <c r="J18" s="80">
        <f>'高知県'!O155</f>
        <v>20</v>
      </c>
      <c r="K18" s="79">
        <f>'高知県'!P155</f>
        <v>0</v>
      </c>
      <c r="L18" s="80">
        <f t="shared" si="0"/>
        <v>120</v>
      </c>
      <c r="M18" s="79">
        <f t="shared" si="1"/>
        <v>0</v>
      </c>
      <c r="N18" s="80">
        <f>'高知県'!R155</f>
        <v>3040</v>
      </c>
      <c r="O18" s="79">
        <f>'高知県'!S155</f>
        <v>0</v>
      </c>
      <c r="P18" s="128">
        <f t="shared" si="2"/>
        <v>3160</v>
      </c>
      <c r="Q18" s="129"/>
      <c r="R18" s="81">
        <f t="shared" si="3"/>
        <v>0</v>
      </c>
    </row>
    <row r="19" spans="1:18" s="76" customFormat="1" ht="15" customHeight="1">
      <c r="A19" s="77" t="s">
        <v>247</v>
      </c>
      <c r="B19" s="78">
        <f>'高知県'!C162</f>
        <v>120</v>
      </c>
      <c r="C19" s="79">
        <f>'高知県'!D162</f>
        <v>0</v>
      </c>
      <c r="D19" s="80">
        <f>'高知県'!F162</f>
        <v>30</v>
      </c>
      <c r="E19" s="79">
        <f>'高知県'!G162</f>
        <v>0</v>
      </c>
      <c r="F19" s="80">
        <f>'高知県'!I162</f>
        <v>200</v>
      </c>
      <c r="G19" s="79">
        <f>'高知県'!J162</f>
        <v>0</v>
      </c>
      <c r="H19" s="80">
        <f>'高知県'!L162</f>
        <v>0</v>
      </c>
      <c r="I19" s="79">
        <f>'高知県'!M162</f>
        <v>0</v>
      </c>
      <c r="J19" s="80">
        <f>'高知県'!O162</f>
        <v>140</v>
      </c>
      <c r="K19" s="79">
        <f>'高知県'!P162</f>
        <v>0</v>
      </c>
      <c r="L19" s="80">
        <f t="shared" si="0"/>
        <v>490</v>
      </c>
      <c r="M19" s="79">
        <f t="shared" si="1"/>
        <v>0</v>
      </c>
      <c r="N19" s="80">
        <f>'高知県'!R162</f>
        <v>4500</v>
      </c>
      <c r="O19" s="79">
        <f>'高知県'!S162</f>
        <v>0</v>
      </c>
      <c r="P19" s="128">
        <f t="shared" si="2"/>
        <v>4990</v>
      </c>
      <c r="Q19" s="129"/>
      <c r="R19" s="81">
        <f t="shared" si="3"/>
        <v>0</v>
      </c>
    </row>
    <row r="20" spans="1:18" s="76" customFormat="1" ht="15" customHeight="1">
      <c r="A20" s="77" t="s">
        <v>248</v>
      </c>
      <c r="B20" s="78">
        <f>'高知県'!C195</f>
        <v>120</v>
      </c>
      <c r="C20" s="79">
        <f>'高知県'!D195</f>
        <v>0</v>
      </c>
      <c r="D20" s="80">
        <f>'高知県'!F195</f>
        <v>0</v>
      </c>
      <c r="E20" s="79">
        <f>'高知県'!G195</f>
        <v>0</v>
      </c>
      <c r="F20" s="80">
        <f>'高知県'!I195</f>
        <v>320</v>
      </c>
      <c r="G20" s="79">
        <f>'高知県'!J195</f>
        <v>0</v>
      </c>
      <c r="H20" s="80">
        <f>'高知県'!L195</f>
        <v>0</v>
      </c>
      <c r="I20" s="79">
        <f>'高知県'!M195</f>
        <v>0</v>
      </c>
      <c r="J20" s="80">
        <f>'高知県'!O195</f>
        <v>70</v>
      </c>
      <c r="K20" s="79">
        <f>'高知県'!P195</f>
        <v>0</v>
      </c>
      <c r="L20" s="80">
        <f t="shared" si="0"/>
        <v>510</v>
      </c>
      <c r="M20" s="79">
        <f t="shared" si="1"/>
        <v>0</v>
      </c>
      <c r="N20" s="80">
        <f>'高知県'!R195</f>
        <v>11950</v>
      </c>
      <c r="O20" s="79">
        <f>'高知県'!S195</f>
        <v>0</v>
      </c>
      <c r="P20" s="128">
        <f t="shared" si="2"/>
        <v>12460</v>
      </c>
      <c r="Q20" s="129"/>
      <c r="R20" s="81">
        <f t="shared" si="3"/>
        <v>0</v>
      </c>
    </row>
    <row r="21" spans="1:18" s="76" customFormat="1" ht="15" customHeight="1">
      <c r="A21" s="77" t="s">
        <v>249</v>
      </c>
      <c r="B21" s="78">
        <f>'高知県'!C201</f>
        <v>0</v>
      </c>
      <c r="C21" s="79">
        <f>'高知県'!D201</f>
        <v>0</v>
      </c>
      <c r="D21" s="80">
        <f>'高知県'!F201</f>
        <v>0</v>
      </c>
      <c r="E21" s="79">
        <f>'高知県'!G201</f>
        <v>0</v>
      </c>
      <c r="F21" s="80">
        <f>'高知県'!I201</f>
        <v>30</v>
      </c>
      <c r="G21" s="79">
        <f>'高知県'!J201</f>
        <v>0</v>
      </c>
      <c r="H21" s="80">
        <f>'高知県'!L201</f>
        <v>0</v>
      </c>
      <c r="I21" s="79">
        <f>'高知県'!M201</f>
        <v>0</v>
      </c>
      <c r="J21" s="80">
        <f>'高知県'!O201</f>
        <v>0</v>
      </c>
      <c r="K21" s="79">
        <f>'高知県'!P201</f>
        <v>0</v>
      </c>
      <c r="L21" s="80">
        <f t="shared" si="0"/>
        <v>30</v>
      </c>
      <c r="M21" s="79">
        <f t="shared" si="1"/>
        <v>0</v>
      </c>
      <c r="N21" s="80">
        <f>'高知県'!R201</f>
        <v>3770</v>
      </c>
      <c r="O21" s="79">
        <f>'高知県'!S201</f>
        <v>0</v>
      </c>
      <c r="P21" s="128">
        <f t="shared" si="2"/>
        <v>3800</v>
      </c>
      <c r="Q21" s="129"/>
      <c r="R21" s="81">
        <f t="shared" si="3"/>
        <v>0</v>
      </c>
    </row>
    <row r="22" spans="1:18" s="76" customFormat="1" ht="15" customHeight="1">
      <c r="A22" s="77" t="s">
        <v>250</v>
      </c>
      <c r="B22" s="78">
        <f>'高知県'!C208</f>
        <v>700</v>
      </c>
      <c r="C22" s="79">
        <f>'高知県'!D208</f>
        <v>0</v>
      </c>
      <c r="D22" s="80">
        <f>'高知県'!F208</f>
        <v>150</v>
      </c>
      <c r="E22" s="79">
        <f>'高知県'!G208</f>
        <v>0</v>
      </c>
      <c r="F22" s="80">
        <f>'高知県'!I208</f>
        <v>1000</v>
      </c>
      <c r="G22" s="79">
        <f>'高知県'!J208</f>
        <v>0</v>
      </c>
      <c r="H22" s="80">
        <f>'高知県'!L208</f>
        <v>60</v>
      </c>
      <c r="I22" s="79">
        <f>'高知県'!M208</f>
        <v>0</v>
      </c>
      <c r="J22" s="80">
        <f>'高知県'!O208</f>
        <v>160</v>
      </c>
      <c r="K22" s="79">
        <f>'高知県'!P208</f>
        <v>0</v>
      </c>
      <c r="L22" s="80">
        <f t="shared" si="0"/>
        <v>2070</v>
      </c>
      <c r="M22" s="79">
        <f t="shared" si="1"/>
        <v>0</v>
      </c>
      <c r="N22" s="80">
        <f>'高知県'!R208</f>
        <v>6630</v>
      </c>
      <c r="O22" s="79">
        <f>'高知県'!S208</f>
        <v>0</v>
      </c>
      <c r="P22" s="128">
        <f t="shared" si="2"/>
        <v>8700</v>
      </c>
      <c r="Q22" s="129"/>
      <c r="R22" s="81">
        <f t="shared" si="3"/>
        <v>0</v>
      </c>
    </row>
    <row r="23" spans="1:18" s="76" customFormat="1" ht="15" customHeight="1">
      <c r="A23" s="77" t="s">
        <v>175</v>
      </c>
      <c r="B23" s="78">
        <f>'高知県'!C212</f>
        <v>0</v>
      </c>
      <c r="C23" s="79">
        <f>'高知県'!D212</f>
        <v>0</v>
      </c>
      <c r="D23" s="80">
        <f>'高知県'!F212</f>
        <v>80</v>
      </c>
      <c r="E23" s="79">
        <f>'高知県'!G212</f>
        <v>0</v>
      </c>
      <c r="F23" s="80">
        <f>'高知県'!I212</f>
        <v>400</v>
      </c>
      <c r="G23" s="79">
        <f>'高知県'!J212</f>
        <v>0</v>
      </c>
      <c r="H23" s="80">
        <f>'高知県'!L212</f>
        <v>0</v>
      </c>
      <c r="I23" s="79">
        <f>'高知県'!M212</f>
        <v>0</v>
      </c>
      <c r="J23" s="80">
        <f>'高知県'!O212</f>
        <v>30</v>
      </c>
      <c r="K23" s="79">
        <f>'高知県'!P212</f>
        <v>0</v>
      </c>
      <c r="L23" s="80">
        <f t="shared" si="0"/>
        <v>510</v>
      </c>
      <c r="M23" s="79">
        <f t="shared" si="1"/>
        <v>0</v>
      </c>
      <c r="N23" s="80">
        <f>'高知県'!R212</f>
        <v>3010</v>
      </c>
      <c r="O23" s="79">
        <f>'高知県'!S212</f>
        <v>0</v>
      </c>
      <c r="P23" s="128">
        <f t="shared" si="2"/>
        <v>3520</v>
      </c>
      <c r="Q23" s="129"/>
      <c r="R23" s="81">
        <f t="shared" si="3"/>
        <v>0</v>
      </c>
    </row>
    <row r="24" spans="1:18" s="76" customFormat="1" ht="15" customHeight="1" thickBot="1">
      <c r="A24" s="82" t="s">
        <v>251</v>
      </c>
      <c r="B24" s="83">
        <f>'高知県'!C216</f>
        <v>0</v>
      </c>
      <c r="C24" s="84">
        <f>'高知県'!D216</f>
        <v>0</v>
      </c>
      <c r="D24" s="85">
        <f>'高知県'!F216</f>
        <v>0</v>
      </c>
      <c r="E24" s="84">
        <f>'高知県'!G216</f>
        <v>0</v>
      </c>
      <c r="F24" s="85">
        <f>'高知県'!I216</f>
        <v>1000</v>
      </c>
      <c r="G24" s="84">
        <f>'高知県'!J216</f>
        <v>0</v>
      </c>
      <c r="H24" s="85">
        <f>'高知県'!L216</f>
        <v>0</v>
      </c>
      <c r="I24" s="84">
        <f>'高知県'!M216</f>
        <v>0</v>
      </c>
      <c r="J24" s="85">
        <f>'高知県'!O216</f>
        <v>0</v>
      </c>
      <c r="K24" s="84">
        <f>'高知県'!P216</f>
        <v>0</v>
      </c>
      <c r="L24" s="85">
        <f t="shared" si="0"/>
        <v>1000</v>
      </c>
      <c r="M24" s="84">
        <f t="shared" si="1"/>
        <v>0</v>
      </c>
      <c r="N24" s="85">
        <f>'高知県'!R216</f>
        <v>3740</v>
      </c>
      <c r="O24" s="84">
        <f>'高知県'!S216</f>
        <v>0</v>
      </c>
      <c r="P24" s="132">
        <f t="shared" si="2"/>
        <v>4740</v>
      </c>
      <c r="Q24" s="133"/>
      <c r="R24" s="86">
        <f t="shared" si="3"/>
        <v>0</v>
      </c>
    </row>
    <row r="25" spans="1:18" ht="15" customHeight="1" thickBot="1" thickTop="1">
      <c r="A25" s="11" t="s">
        <v>227</v>
      </c>
      <c r="B25" s="12">
        <f aca="true" t="shared" si="4" ref="B25:L25">SUM(B8:B24)</f>
        <v>5210</v>
      </c>
      <c r="C25" s="33">
        <f t="shared" si="4"/>
        <v>0</v>
      </c>
      <c r="D25" s="13">
        <f t="shared" si="4"/>
        <v>2230</v>
      </c>
      <c r="E25" s="33">
        <f t="shared" si="4"/>
        <v>0</v>
      </c>
      <c r="F25" s="13">
        <f t="shared" si="4"/>
        <v>7810</v>
      </c>
      <c r="G25" s="33">
        <f t="shared" si="4"/>
        <v>0</v>
      </c>
      <c r="H25" s="13">
        <f t="shared" si="4"/>
        <v>1065</v>
      </c>
      <c r="I25" s="33">
        <f t="shared" si="4"/>
        <v>0</v>
      </c>
      <c r="J25" s="13">
        <f t="shared" si="4"/>
        <v>4650</v>
      </c>
      <c r="K25" s="33">
        <f t="shared" si="4"/>
        <v>0</v>
      </c>
      <c r="L25" s="13">
        <f t="shared" si="4"/>
        <v>20965</v>
      </c>
      <c r="M25" s="33"/>
      <c r="N25" s="13">
        <f>SUM(N8:N24)</f>
        <v>139360</v>
      </c>
      <c r="O25" s="33">
        <f>SUM(O8:O24)</f>
        <v>0</v>
      </c>
      <c r="P25" s="130">
        <f>SUM(P8:P24)</f>
        <v>160325</v>
      </c>
      <c r="Q25" s="131"/>
      <c r="R25" s="34">
        <f>SUM(R8:R24)</f>
        <v>0</v>
      </c>
    </row>
    <row r="26" spans="1:18" ht="15" customHeight="1" thickBot="1">
      <c r="A26" s="5"/>
      <c r="B26" s="5"/>
      <c r="C26" s="14"/>
      <c r="D26" s="14"/>
      <c r="E26" s="14"/>
      <c r="F26" s="14"/>
      <c r="G26" s="14"/>
      <c r="H26" s="14"/>
      <c r="I26" s="14"/>
      <c r="J26" s="14"/>
      <c r="K26" s="14"/>
      <c r="L26" s="14"/>
      <c r="M26" s="15"/>
      <c r="N26" s="15"/>
      <c r="O26" s="14"/>
      <c r="P26" s="14"/>
      <c r="Q26" s="14"/>
      <c r="R26" s="16"/>
    </row>
    <row r="27" spans="1:18" ht="15" customHeight="1">
      <c r="A27" s="103" t="s">
        <v>230</v>
      </c>
      <c r="B27" s="105" t="s">
        <v>231</v>
      </c>
      <c r="C27" s="106"/>
      <c r="D27" s="149" t="s">
        <v>232</v>
      </c>
      <c r="E27" s="150"/>
      <c r="F27" s="150"/>
      <c r="G27" s="150"/>
      <c r="H27" s="150"/>
      <c r="I27" s="150"/>
      <c r="J27" s="150"/>
      <c r="K27" s="151"/>
      <c r="P27"/>
      <c r="Q27"/>
      <c r="R27"/>
    </row>
    <row r="28" spans="1:18" ht="15" customHeight="1" thickBot="1">
      <c r="A28" s="104"/>
      <c r="B28" s="107"/>
      <c r="C28" s="108"/>
      <c r="D28" s="18" t="s">
        <v>233</v>
      </c>
      <c r="E28" s="20" t="s">
        <v>234</v>
      </c>
      <c r="F28" s="20" t="s">
        <v>254</v>
      </c>
      <c r="G28" s="20" t="s">
        <v>235</v>
      </c>
      <c r="H28" s="20" t="s">
        <v>255</v>
      </c>
      <c r="I28" s="20" t="s">
        <v>213</v>
      </c>
      <c r="J28" s="20" t="s">
        <v>214</v>
      </c>
      <c r="K28" s="19" t="s">
        <v>236</v>
      </c>
      <c r="P28"/>
      <c r="Q28"/>
      <c r="R28"/>
    </row>
    <row r="29" spans="1:18" ht="15" customHeight="1">
      <c r="A29" s="17" t="s">
        <v>252</v>
      </c>
      <c r="B29" s="147" t="s">
        <v>240</v>
      </c>
      <c r="C29" s="148"/>
      <c r="D29" s="23">
        <v>3.2</v>
      </c>
      <c r="E29" s="24">
        <v>3.7</v>
      </c>
      <c r="F29" s="24">
        <v>3.7</v>
      </c>
      <c r="G29" s="24">
        <v>6</v>
      </c>
      <c r="H29" s="24">
        <v>6.5</v>
      </c>
      <c r="I29" s="24">
        <v>10</v>
      </c>
      <c r="J29" s="24">
        <v>15</v>
      </c>
      <c r="K29" s="25"/>
      <c r="P29"/>
      <c r="Q29"/>
      <c r="R29"/>
    </row>
    <row r="30" spans="1:18" ht="15" customHeight="1">
      <c r="A30" s="155" t="s">
        <v>239</v>
      </c>
      <c r="B30" s="145" t="s">
        <v>253</v>
      </c>
      <c r="C30" s="146"/>
      <c r="D30" s="26">
        <v>2.7</v>
      </c>
      <c r="E30" s="27">
        <v>2.7</v>
      </c>
      <c r="F30" s="27">
        <v>4.5</v>
      </c>
      <c r="G30" s="27">
        <v>4.5</v>
      </c>
      <c r="H30" s="27">
        <v>7.5</v>
      </c>
      <c r="I30" s="27">
        <v>7.5</v>
      </c>
      <c r="J30" s="27">
        <v>11.5</v>
      </c>
      <c r="K30" s="28"/>
      <c r="P30"/>
      <c r="Q30"/>
      <c r="R30"/>
    </row>
    <row r="31" spans="1:18" ht="15" customHeight="1" thickBot="1">
      <c r="A31" s="156"/>
      <c r="B31" s="143" t="s">
        <v>238</v>
      </c>
      <c r="C31" s="144"/>
      <c r="D31" s="29">
        <v>3.5</v>
      </c>
      <c r="E31" s="30">
        <v>3.5</v>
      </c>
      <c r="F31" s="30">
        <v>4.5</v>
      </c>
      <c r="G31" s="30">
        <v>4.5</v>
      </c>
      <c r="H31" s="30">
        <v>7.5</v>
      </c>
      <c r="I31" s="30">
        <v>7.5</v>
      </c>
      <c r="J31" s="30">
        <v>11.5</v>
      </c>
      <c r="K31" s="31"/>
      <c r="P31"/>
      <c r="Q31"/>
      <c r="R31"/>
    </row>
    <row r="32" spans="1:18" ht="15" customHeight="1" thickTop="1">
      <c r="A32" s="103" t="s">
        <v>230</v>
      </c>
      <c r="B32" s="105" t="s">
        <v>231</v>
      </c>
      <c r="C32" s="106"/>
      <c r="D32" s="152" t="s">
        <v>258</v>
      </c>
      <c r="E32" s="153"/>
      <c r="F32" s="153"/>
      <c r="G32" s="153"/>
      <c r="H32" s="153"/>
      <c r="I32" s="153"/>
      <c r="J32" s="153"/>
      <c r="K32" s="154"/>
      <c r="P32"/>
      <c r="Q32"/>
      <c r="R32"/>
    </row>
    <row r="33" spans="1:11" ht="15" customHeight="1" thickBot="1">
      <c r="A33" s="104"/>
      <c r="B33" s="107"/>
      <c r="C33" s="108"/>
      <c r="D33" s="21" t="s">
        <v>233</v>
      </c>
      <c r="E33" s="22" t="s">
        <v>234</v>
      </c>
      <c r="F33" s="20" t="s">
        <v>254</v>
      </c>
      <c r="G33" s="20" t="s">
        <v>235</v>
      </c>
      <c r="H33" s="20" t="s">
        <v>255</v>
      </c>
      <c r="I33" s="20" t="s">
        <v>213</v>
      </c>
      <c r="J33" s="18" t="s">
        <v>237</v>
      </c>
      <c r="K33" s="19" t="s">
        <v>236</v>
      </c>
    </row>
    <row r="34" spans="1:11" ht="15" customHeight="1">
      <c r="A34" s="17" t="s">
        <v>252</v>
      </c>
      <c r="B34" s="147" t="s">
        <v>240</v>
      </c>
      <c r="C34" s="148"/>
      <c r="D34" s="35">
        <f aca="true" t="shared" si="5" ref="D34:K34">ROUND($O$25*D29,0)</f>
        <v>0</v>
      </c>
      <c r="E34" s="36">
        <f t="shared" si="5"/>
        <v>0</v>
      </c>
      <c r="F34" s="37">
        <f t="shared" si="5"/>
        <v>0</v>
      </c>
      <c r="G34" s="37">
        <f t="shared" si="5"/>
        <v>0</v>
      </c>
      <c r="H34" s="37">
        <f t="shared" si="5"/>
        <v>0</v>
      </c>
      <c r="I34" s="37">
        <f t="shared" si="5"/>
        <v>0</v>
      </c>
      <c r="J34" s="38">
        <f t="shared" si="5"/>
        <v>0</v>
      </c>
      <c r="K34" s="39">
        <f t="shared" si="5"/>
        <v>0</v>
      </c>
    </row>
    <row r="35" spans="1:11" ht="15" customHeight="1">
      <c r="A35" s="155" t="s">
        <v>239</v>
      </c>
      <c r="B35" s="145" t="s">
        <v>253</v>
      </c>
      <c r="C35" s="146"/>
      <c r="D35" s="40">
        <f>ROUND(SUM($M$8:$M$9)*D30,0)</f>
        <v>0</v>
      </c>
      <c r="E35" s="41">
        <f aca="true" t="shared" si="6" ref="E35:K35">ROUND(SUM($M$8:$M$9)*E30,0)</f>
        <v>0</v>
      </c>
      <c r="F35" s="42">
        <f>ROUND(SUM($M$8:$M$9)*F30,0)</f>
        <v>0</v>
      </c>
      <c r="G35" s="42">
        <f t="shared" si="6"/>
        <v>0</v>
      </c>
      <c r="H35" s="42">
        <f t="shared" si="6"/>
        <v>0</v>
      </c>
      <c r="I35" s="42">
        <f t="shared" si="6"/>
        <v>0</v>
      </c>
      <c r="J35" s="43">
        <f t="shared" si="6"/>
        <v>0</v>
      </c>
      <c r="K35" s="44">
        <f t="shared" si="6"/>
        <v>0</v>
      </c>
    </row>
    <row r="36" spans="1:11" ht="15" customHeight="1" thickBot="1">
      <c r="A36" s="156"/>
      <c r="B36" s="143" t="s">
        <v>238</v>
      </c>
      <c r="C36" s="144"/>
      <c r="D36" s="45">
        <f>ROUND(SUM($M$10:$M$24)*D31,0)</f>
        <v>0</v>
      </c>
      <c r="E36" s="46">
        <f aca="true" t="shared" si="7" ref="E36:K36">ROUND(SUM($M$10:$M$24)*E31,0)</f>
        <v>0</v>
      </c>
      <c r="F36" s="47">
        <f t="shared" si="7"/>
        <v>0</v>
      </c>
      <c r="G36" s="47">
        <f t="shared" si="7"/>
        <v>0</v>
      </c>
      <c r="H36" s="47">
        <f t="shared" si="7"/>
        <v>0</v>
      </c>
      <c r="I36" s="47">
        <f t="shared" si="7"/>
        <v>0</v>
      </c>
      <c r="J36" s="48">
        <f t="shared" si="7"/>
        <v>0</v>
      </c>
      <c r="K36" s="49">
        <f t="shared" si="7"/>
        <v>0</v>
      </c>
    </row>
    <row r="37" spans="1:11" ht="15" customHeight="1" thickBot="1" thickTop="1">
      <c r="A37" s="134" t="s">
        <v>227</v>
      </c>
      <c r="B37" s="135"/>
      <c r="C37" s="136"/>
      <c r="D37" s="50">
        <f>SUM(D34:D36)</f>
        <v>0</v>
      </c>
      <c r="E37" s="51">
        <f>SUM(E34:G36)</f>
        <v>0</v>
      </c>
      <c r="F37" s="51">
        <f>SUM(F34:H36)</f>
        <v>0</v>
      </c>
      <c r="G37" s="51">
        <f>SUM(G34:I36)</f>
        <v>0</v>
      </c>
      <c r="H37" s="51">
        <f>SUM(H34:J36)</f>
        <v>0</v>
      </c>
      <c r="I37" s="51">
        <f>SUM(I34:J36)</f>
        <v>0</v>
      </c>
      <c r="J37" s="51">
        <f>SUM(J34:K36)</f>
        <v>0</v>
      </c>
      <c r="K37" s="52">
        <f>SUM(O29:P31)</f>
        <v>0</v>
      </c>
    </row>
    <row r="38" ht="15" customHeight="1">
      <c r="H38" s="70" t="s">
        <v>314</v>
      </c>
    </row>
  </sheetData>
  <sheetProtection password="EF88" sheet="1"/>
  <mergeCells count="52">
    <mergeCell ref="D32:K32"/>
    <mergeCell ref="A30:A31"/>
    <mergeCell ref="A32:A33"/>
    <mergeCell ref="B32:C33"/>
    <mergeCell ref="B34:C34"/>
    <mergeCell ref="A35:A36"/>
    <mergeCell ref="B35:C35"/>
    <mergeCell ref="B36:C36"/>
    <mergeCell ref="P20:Q20"/>
    <mergeCell ref="P21:Q21"/>
    <mergeCell ref="B31:C31"/>
    <mergeCell ref="B30:C30"/>
    <mergeCell ref="B29:C29"/>
    <mergeCell ref="P22:Q22"/>
    <mergeCell ref="D27:K27"/>
    <mergeCell ref="A37:C37"/>
    <mergeCell ref="P16:Q16"/>
    <mergeCell ref="P15:Q15"/>
    <mergeCell ref="L4:N4"/>
    <mergeCell ref="O4:Q4"/>
    <mergeCell ref="P8:Q8"/>
    <mergeCell ref="P7:Q7"/>
    <mergeCell ref="P9:Q9"/>
    <mergeCell ref="P10:Q10"/>
    <mergeCell ref="P12:Q12"/>
    <mergeCell ref="L6:M6"/>
    <mergeCell ref="P11:Q11"/>
    <mergeCell ref="P13:Q13"/>
    <mergeCell ref="P25:Q25"/>
    <mergeCell ref="P24:Q24"/>
    <mergeCell ref="P23:Q23"/>
    <mergeCell ref="P18:Q18"/>
    <mergeCell ref="P19:Q19"/>
    <mergeCell ref="P14:Q14"/>
    <mergeCell ref="P17:Q17"/>
    <mergeCell ref="A1:R1"/>
    <mergeCell ref="A3:E3"/>
    <mergeCell ref="F3:K3"/>
    <mergeCell ref="A4:E4"/>
    <mergeCell ref="F4:K4"/>
    <mergeCell ref="L3:N3"/>
    <mergeCell ref="O3:Q3"/>
    <mergeCell ref="A27:A28"/>
    <mergeCell ref="B27:C28"/>
    <mergeCell ref="P6:R6"/>
    <mergeCell ref="N6:O6"/>
    <mergeCell ref="J6:K6"/>
    <mergeCell ref="H6:I6"/>
    <mergeCell ref="F6:G6"/>
    <mergeCell ref="D6:E6"/>
    <mergeCell ref="B6:C6"/>
    <mergeCell ref="A6:A7"/>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愛媛新聞サービスセンター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　由美</dc:creator>
  <cp:keywords/>
  <dc:description>4月改訂</dc:description>
  <cp:lastModifiedBy>土橋</cp:lastModifiedBy>
  <cp:lastPrinted>2020-07-08T23:28:05Z</cp:lastPrinted>
  <dcterms:created xsi:type="dcterms:W3CDTF">1998-05-13T02:40:25Z</dcterms:created>
  <dcterms:modified xsi:type="dcterms:W3CDTF">2024-04-12T09:06:46Z</dcterms:modified>
  <cp:category/>
  <cp:version/>
  <cp:contentType/>
  <cp:contentStatus/>
</cp:coreProperties>
</file>